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044" windowHeight="9336"/>
  </bookViews>
  <sheets>
    <sheet name="龙岗" sheetId="1" r:id="rId1"/>
  </sheets>
  <definedNames>
    <definedName name="_xlnm._FilterDatabase" localSheetId="0" hidden="1">龙岗!$A$3:$H$8</definedName>
  </definedNames>
  <calcPr calcId="144525"/>
</workbook>
</file>

<file path=xl/sharedStrings.xml><?xml version="1.0" encoding="utf-8"?>
<sst xmlns="http://schemas.openxmlformats.org/spreadsheetml/2006/main" count="21" uniqueCount="21">
  <si>
    <t>深圳市龙岗区退出消防员首次在深安置工作选岗顺序表</t>
  </si>
  <si>
    <t>序号</t>
  </si>
  <si>
    <t>安置地</t>
  </si>
  <si>
    <t>安置批次</t>
  </si>
  <si>
    <t>姓名</t>
  </si>
  <si>
    <t>文化考试
原始分</t>
  </si>
  <si>
    <t>文化考试换算分</t>
  </si>
  <si>
    <t>文化考试换算分*40%</t>
  </si>
  <si>
    <t>量化评分
原始分</t>
  </si>
  <si>
    <t>量化评分换算分</t>
  </si>
  <si>
    <t>量化评分
换算分*60%</t>
  </si>
  <si>
    <t>总分</t>
  </si>
  <si>
    <t>选岗顺序</t>
  </si>
  <si>
    <t>龙岗区</t>
  </si>
  <si>
    <t>2024年12月退出安置</t>
  </si>
  <si>
    <t>熊红防</t>
  </si>
  <si>
    <t>蔡春源</t>
  </si>
  <si>
    <t>张嘉宝</t>
  </si>
  <si>
    <t>夏赛赛</t>
  </si>
  <si>
    <t>郑鹏飞</t>
  </si>
  <si>
    <t>分数计算说明：
   1.将文化考试分数第一名换算成100分，退出消防员的分数按同样比列换算（例：假设第一名文化考试成绩为80分，视为100分，换算比例为100÷80＝1.25。第二名考试成绩为70分，乘以1.25，结果为70×1.25＝87.5分，以此类推）；
    2.量化评分同样按照上述文化考试分数换算方式进行计算;
    3.经换算的文化考试分数乘以40%，经换算的档案考核分数乘以60%，两项相加得出总分。总分从高到低依次排序形成选岗顺序。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</si>
</sst>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zoomScale="70" zoomScaleNormal="70" workbookViewId="0">
      <selection activeCell="N5" sqref="N5"/>
    </sheetView>
  </sheetViews>
  <sheetFormatPr defaultColWidth="9.7962962962963" defaultRowHeight="15"/>
  <cols>
    <col min="1" max="3" width="10.9259259259259" style="2" customWidth="1"/>
    <col min="4" max="4" width="18.8611111111111" style="3" customWidth="1"/>
    <col min="5" max="6" width="21.7962962962963" style="2" customWidth="1"/>
    <col min="7" max="8" width="22.6018518518519" style="2" customWidth="1"/>
    <col min="9" max="10" width="24.2777777777778" style="2" customWidth="1"/>
    <col min="11" max="11" width="27.1111111111111" style="2"/>
    <col min="12" max="12" width="18.8796296296296" style="2" customWidth="1"/>
    <col min="13" max="16384" width="9.7962962962963" style="2"/>
  </cols>
  <sheetData>
    <row r="1" ht="28.05" customHeight="1" spans="1:3">
      <c r="A1" s="4"/>
      <c r="B1" s="4"/>
      <c r="C1" s="4"/>
    </row>
    <row r="2" ht="74.2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78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4" t="s">
        <v>9</v>
      </c>
      <c r="J3" s="14" t="s">
        <v>10</v>
      </c>
      <c r="K3" s="14" t="s">
        <v>11</v>
      </c>
      <c r="L3" s="14" t="s">
        <v>12</v>
      </c>
    </row>
    <row r="4" s="1" customFormat="1" ht="27.6" spans="1:12">
      <c r="A4" s="6">
        <v>1</v>
      </c>
      <c r="B4" s="7" t="s">
        <v>13</v>
      </c>
      <c r="C4" s="6" t="s">
        <v>14</v>
      </c>
      <c r="D4" s="8" t="s">
        <v>15</v>
      </c>
      <c r="E4" s="8">
        <v>33</v>
      </c>
      <c r="F4" s="12">
        <f>33*100/42.7</f>
        <v>77.2833723653396</v>
      </c>
      <c r="G4" s="12">
        <f>F4*0.4</f>
        <v>30.9133489461358</v>
      </c>
      <c r="H4" s="8">
        <v>125</v>
      </c>
      <c r="I4" s="12">
        <v>100</v>
      </c>
      <c r="J4" s="12">
        <f>I4*0.6</f>
        <v>60</v>
      </c>
      <c r="K4" s="12">
        <f>G4+J4</f>
        <v>90.9133489461358</v>
      </c>
      <c r="L4" s="15">
        <v>1</v>
      </c>
    </row>
    <row r="5" s="1" customFormat="1" ht="27.6" spans="1:12">
      <c r="A5" s="6">
        <v>2</v>
      </c>
      <c r="B5" s="9"/>
      <c r="C5" s="6"/>
      <c r="D5" s="8" t="s">
        <v>16</v>
      </c>
      <c r="E5" s="8">
        <v>42.7</v>
      </c>
      <c r="F5" s="12">
        <v>100</v>
      </c>
      <c r="G5" s="12">
        <f>F5*0.4</f>
        <v>40</v>
      </c>
      <c r="H5" s="8">
        <v>88.833</v>
      </c>
      <c r="I5" s="12">
        <f>100*H5/125</f>
        <v>71.0664</v>
      </c>
      <c r="J5" s="12">
        <f>I5*0.6</f>
        <v>42.63984</v>
      </c>
      <c r="K5" s="12">
        <f>G5+J5</f>
        <v>82.63984</v>
      </c>
      <c r="L5" s="15">
        <v>2</v>
      </c>
    </row>
    <row r="6" s="1" customFormat="1" ht="27.6" spans="1:12">
      <c r="A6" s="6">
        <v>3</v>
      </c>
      <c r="B6" s="9"/>
      <c r="C6" s="6"/>
      <c r="D6" s="6" t="s">
        <v>17</v>
      </c>
      <c r="E6" s="6">
        <v>40</v>
      </c>
      <c r="F6" s="13">
        <f>40*100/42.7</f>
        <v>93.6768149882904</v>
      </c>
      <c r="G6" s="12">
        <f>F6*0.4</f>
        <v>37.4707259953162</v>
      </c>
      <c r="H6" s="6">
        <v>86.542</v>
      </c>
      <c r="I6" s="12">
        <f>100*H6/125</f>
        <v>69.2336</v>
      </c>
      <c r="J6" s="12">
        <f>I6*0.6</f>
        <v>41.54016</v>
      </c>
      <c r="K6" s="12">
        <f>G6+J6</f>
        <v>79.0108859953162</v>
      </c>
      <c r="L6" s="15">
        <v>3</v>
      </c>
    </row>
    <row r="7" s="1" customFormat="1" ht="27.6" spans="1:12">
      <c r="A7" s="6">
        <v>4</v>
      </c>
      <c r="B7" s="9"/>
      <c r="C7" s="6"/>
      <c r="D7" s="6" t="s">
        <v>18</v>
      </c>
      <c r="E7" s="6">
        <v>34.1</v>
      </c>
      <c r="F7" s="13">
        <f>34.1*100/42.7</f>
        <v>79.8594847775176</v>
      </c>
      <c r="G7" s="12">
        <f>F7*0.4</f>
        <v>31.943793911007</v>
      </c>
      <c r="H7" s="6">
        <v>72</v>
      </c>
      <c r="I7" s="12">
        <f>100*H7/125</f>
        <v>57.6</v>
      </c>
      <c r="J7" s="12">
        <f>I7*0.6</f>
        <v>34.56</v>
      </c>
      <c r="K7" s="12">
        <f>G7+J7</f>
        <v>66.503793911007</v>
      </c>
      <c r="L7" s="15">
        <v>4</v>
      </c>
    </row>
    <row r="8" s="1" customFormat="1" ht="27.6" spans="1:12">
      <c r="A8" s="6">
        <v>5</v>
      </c>
      <c r="B8" s="10"/>
      <c r="C8" s="6"/>
      <c r="D8" s="6" t="s">
        <v>19</v>
      </c>
      <c r="E8" s="6">
        <v>24.3</v>
      </c>
      <c r="F8" s="13">
        <f>24.3*100/42.7</f>
        <v>56.9086651053864</v>
      </c>
      <c r="G8" s="12">
        <f>F8*0.4</f>
        <v>22.7634660421546</v>
      </c>
      <c r="H8" s="6">
        <v>57.208</v>
      </c>
      <c r="I8" s="12">
        <f>100*H8/125</f>
        <v>45.7664</v>
      </c>
      <c r="J8" s="12">
        <f>I8*0.6</f>
        <v>27.45984</v>
      </c>
      <c r="K8" s="12">
        <f>G8+J8</f>
        <v>50.2233060421546</v>
      </c>
      <c r="L8" s="15">
        <v>5</v>
      </c>
    </row>
    <row r="9" ht="157" customHeight="1" spans="1:12">
      <c r="A9" s="11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autoFilter ref="A3:H8">
    <extLst/>
  </autoFilter>
  <mergeCells count="4">
    <mergeCell ref="A2:L2"/>
    <mergeCell ref="A9:L9"/>
    <mergeCell ref="B4:B8"/>
    <mergeCell ref="C4:C8"/>
  </mergeCells>
  <printOptions horizontalCentered="1"/>
  <pageMargins left="0.786805555555556" right="0.751388888888889" top="1" bottom="1" header="0.511805555555556" footer="0.511805555555556"/>
  <pageSetup paperSize="9" scale="5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朱世超</dc:creator>
  <cp:lastModifiedBy>罗丹琳</cp:lastModifiedBy>
  <dcterms:created xsi:type="dcterms:W3CDTF">2026-01-28T09:06:00Z</dcterms:created>
  <dcterms:modified xsi:type="dcterms:W3CDTF">2026-02-02T17:24:45Z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BC1EBA55D9B82DADD4677C69B3D0A291</vt:lpwstr>
  </property>
  <property fmtid="{D5CDD505-2E9C-101B-9397-08002B2CF9AE}" pid="3" name="KSOProductBuildVer">
    <vt:lpwstr>2052-11.8.2.12313</vt:lpwstr>
  </property>
</Properties>
</file>