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80"/>
  </bookViews>
  <sheets>
    <sheet name="预售测绘经济指标表" sheetId="3" r:id="rId1"/>
  </sheets>
  <definedNames>
    <definedName name="_xlnm.Print_Area" localSheetId="0">预售测绘经济指标表!$B$4:$I$34</definedName>
  </definedNames>
  <calcPr calcId="144525"/>
</workbook>
</file>

<file path=xl/sharedStrings.xml><?xml version="1.0" encoding="utf-8"?>
<sst xmlns="http://schemas.openxmlformats.org/spreadsheetml/2006/main" count="62" uniqueCount="56">
  <si>
    <t>附件2：罗山产业集聚中心主要技术经济指标表</t>
  </si>
  <si>
    <t>一、项目概况</t>
  </si>
  <si>
    <t>项目名称</t>
  </si>
  <si>
    <t>罗山产业集聚中心</t>
  </si>
  <si>
    <t>用地单位</t>
  </si>
  <si>
    <t>深圳市罗山科技园开发运营服务有限公司</t>
  </si>
  <si>
    <t>宗地号/宗地代码</t>
  </si>
  <si>
    <t>G05701-0091</t>
  </si>
  <si>
    <t>用地位置</t>
  </si>
  <si>
    <t>龙岗区平湖街道平大路北侧</t>
  </si>
  <si>
    <t>二、主要技术经济指标</t>
  </si>
  <si>
    <r>
      <rPr>
        <sz val="12"/>
        <rFont val="等线"/>
        <charset val="134"/>
      </rPr>
      <t>建设用地面积(</t>
    </r>
    <r>
      <rPr>
        <sz val="12"/>
        <rFont val="宋体"/>
        <charset val="134"/>
      </rPr>
      <t>㎡</t>
    </r>
    <r>
      <rPr>
        <sz val="12"/>
        <rFont val="等线"/>
        <charset val="134"/>
      </rPr>
      <t>)</t>
    </r>
  </si>
  <si>
    <r>
      <rPr>
        <sz val="12"/>
        <rFont val="等线"/>
        <charset val="134"/>
      </rPr>
      <t>总建筑面积(</t>
    </r>
    <r>
      <rPr>
        <sz val="12"/>
        <rFont val="宋体"/>
        <charset val="134"/>
      </rPr>
      <t>㎡</t>
    </r>
    <r>
      <rPr>
        <sz val="12"/>
        <rFont val="等线"/>
        <charset val="134"/>
      </rPr>
      <t>)</t>
    </r>
  </si>
  <si>
    <t>容积率/规定容积率</t>
  </si>
  <si>
    <r>
      <rPr>
        <sz val="12"/>
        <rFont val="等线"/>
        <charset val="134"/>
      </rPr>
      <t>计容积率建筑面积(</t>
    </r>
    <r>
      <rPr>
        <sz val="12"/>
        <rFont val="宋体"/>
        <charset val="134"/>
      </rPr>
      <t>㎡</t>
    </r>
    <r>
      <rPr>
        <sz val="12"/>
        <rFont val="等线"/>
        <charset val="134"/>
      </rPr>
      <t>)</t>
    </r>
  </si>
  <si>
    <r>
      <rPr>
        <sz val="12"/>
        <rFont val="等线"/>
        <charset val="134"/>
      </rPr>
      <t>地上规定建筑面积(</t>
    </r>
    <r>
      <rPr>
        <sz val="12"/>
        <rFont val="宋体"/>
        <charset val="134"/>
      </rPr>
      <t>㎡</t>
    </r>
    <r>
      <rPr>
        <sz val="12"/>
        <rFont val="等线"/>
        <charset val="134"/>
      </rPr>
      <t>)</t>
    </r>
  </si>
  <si>
    <r>
      <rPr>
        <sz val="12"/>
        <rFont val="等线"/>
        <charset val="134"/>
      </rPr>
      <t>不计容积率建筑面积(</t>
    </r>
    <r>
      <rPr>
        <sz val="12"/>
        <rFont val="宋体"/>
        <charset val="134"/>
      </rPr>
      <t>㎡</t>
    </r>
    <r>
      <rPr>
        <sz val="12"/>
        <rFont val="等线"/>
        <charset val="134"/>
      </rPr>
      <t>)</t>
    </r>
  </si>
  <si>
    <r>
      <rPr>
        <sz val="12"/>
        <rFont val="等线"/>
        <charset val="134"/>
      </rPr>
      <t>地下规定建筑面积(</t>
    </r>
    <r>
      <rPr>
        <sz val="12"/>
        <rFont val="宋体"/>
        <charset val="134"/>
      </rPr>
      <t>㎡</t>
    </r>
    <r>
      <rPr>
        <sz val="12"/>
        <rFont val="等线"/>
        <charset val="134"/>
      </rPr>
      <t>)</t>
    </r>
  </si>
  <si>
    <r>
      <rPr>
        <sz val="12"/>
        <rFont val="等线"/>
        <charset val="134"/>
      </rPr>
      <t>地上核减建筑面积(</t>
    </r>
    <r>
      <rPr>
        <sz val="12"/>
        <rFont val="宋体"/>
        <charset val="134"/>
      </rPr>
      <t>㎡</t>
    </r>
    <r>
      <rPr>
        <sz val="12"/>
        <rFont val="等线"/>
        <charset val="134"/>
      </rPr>
      <t>)</t>
    </r>
  </si>
  <si>
    <r>
      <rPr>
        <sz val="12"/>
        <rFont val="等线"/>
        <charset val="134"/>
      </rPr>
      <t>地上核增建筑面积(</t>
    </r>
    <r>
      <rPr>
        <sz val="12"/>
        <rFont val="宋体"/>
        <charset val="134"/>
      </rPr>
      <t>㎡</t>
    </r>
    <r>
      <rPr>
        <sz val="12"/>
        <rFont val="等线"/>
        <charset val="134"/>
      </rPr>
      <t>)</t>
    </r>
  </si>
  <si>
    <r>
      <rPr>
        <sz val="12"/>
        <rFont val="等线"/>
        <charset val="134"/>
      </rPr>
      <t>地下核减建筑面积(</t>
    </r>
    <r>
      <rPr>
        <sz val="12"/>
        <rFont val="宋体"/>
        <charset val="134"/>
      </rPr>
      <t>㎡</t>
    </r>
    <r>
      <rPr>
        <sz val="12"/>
        <rFont val="等线"/>
        <charset val="134"/>
      </rPr>
      <t>)</t>
    </r>
  </si>
  <si>
    <r>
      <rPr>
        <sz val="12"/>
        <rFont val="等线"/>
        <charset val="134"/>
      </rPr>
      <t>地下核增建筑面积(</t>
    </r>
    <r>
      <rPr>
        <sz val="12"/>
        <rFont val="宋体"/>
        <charset val="134"/>
      </rPr>
      <t>㎡</t>
    </r>
    <r>
      <rPr>
        <sz val="12"/>
        <rFont val="等线"/>
        <charset val="134"/>
      </rPr>
      <t>)</t>
    </r>
  </si>
  <si>
    <t>建筑覆盖率（一/二级）</t>
  </si>
  <si>
    <t>最大层数(地上/下)</t>
  </si>
  <si>
    <t xml:space="preserve"> 27/3</t>
  </si>
  <si>
    <r>
      <rPr>
        <sz val="12"/>
        <rFont val="等线"/>
        <charset val="134"/>
      </rPr>
      <t>建筑基底面积(</t>
    </r>
    <r>
      <rPr>
        <sz val="12"/>
        <rFont val="宋体"/>
        <charset val="134"/>
      </rPr>
      <t>㎡</t>
    </r>
    <r>
      <rPr>
        <sz val="12"/>
        <rFont val="等线"/>
        <charset val="134"/>
      </rPr>
      <t>)</t>
    </r>
  </si>
  <si>
    <t>建筑最高高度/最高海拔高度（m）</t>
  </si>
  <si>
    <t>147.95/224.4</t>
  </si>
  <si>
    <t>机动车停车位(地上/下)</t>
  </si>
  <si>
    <t>12/2415(其中充电桩车位730辆
无障碍车位24辆)</t>
  </si>
  <si>
    <t>绿化覆盖率</t>
  </si>
  <si>
    <t>自行车停车位(地上/下)</t>
  </si>
  <si>
    <t>180/720</t>
  </si>
  <si>
    <t>绿地面积/折算绿地面积</t>
  </si>
  <si>
    <t>24948.01/12209.988</t>
  </si>
  <si>
    <r>
      <rPr>
        <sz val="12"/>
        <rFont val="等线"/>
        <charset val="134"/>
      </rPr>
      <t>公共空间(</t>
    </r>
    <r>
      <rPr>
        <sz val="12"/>
        <rFont val="宋体"/>
        <charset val="134"/>
      </rPr>
      <t>㎡</t>
    </r>
    <r>
      <rPr>
        <sz val="12"/>
        <rFont val="等线"/>
        <charset val="134"/>
      </rPr>
      <t>)</t>
    </r>
  </si>
  <si>
    <t>三、本地块建筑面积及分配</t>
  </si>
  <si>
    <t>建筑功能</t>
  </si>
  <si>
    <r>
      <rPr>
        <sz val="12"/>
        <rFont val="等线"/>
        <charset val="134"/>
      </rPr>
      <t>建筑面积(</t>
    </r>
    <r>
      <rPr>
        <sz val="12"/>
        <rFont val="宋体"/>
        <charset val="134"/>
      </rPr>
      <t>㎡</t>
    </r>
    <r>
      <rPr>
        <sz val="12"/>
        <rFont val="等线"/>
        <charset val="134"/>
      </rPr>
      <t>)</t>
    </r>
  </si>
  <si>
    <t>规定</t>
  </si>
  <si>
    <t>核减</t>
  </si>
  <si>
    <t>合计</t>
  </si>
  <si>
    <r>
      <rPr>
        <sz val="12"/>
        <rFont val="等线"/>
        <charset val="134"/>
      </rPr>
      <t>计规定容积率建筑面积(</t>
    </r>
    <r>
      <rPr>
        <sz val="12"/>
        <rFont val="宋体"/>
        <charset val="134"/>
      </rPr>
      <t>㎡</t>
    </r>
    <r>
      <rPr>
        <sz val="12"/>
        <rFont val="等线"/>
        <charset val="134"/>
      </rPr>
      <t>)</t>
    </r>
  </si>
  <si>
    <t>地上</t>
  </si>
  <si>
    <t>厂房</t>
  </si>
  <si>
    <t>研发用房</t>
  </si>
  <si>
    <t>食堂</t>
  </si>
  <si>
    <t>公交首末站</t>
  </si>
  <si>
    <t>地下</t>
  </si>
  <si>
    <t>屋面楼电梯间及机房</t>
  </si>
  <si>
    <t>避难层</t>
  </si>
  <si>
    <t>共用停车库</t>
  </si>
  <si>
    <t>公用设备用房</t>
  </si>
  <si>
    <t>架空公共空间</t>
  </si>
  <si>
    <t>本项目内五栋楼及地下室均安装电梯，共53部电梯，其中1栋10部，2栋20部，3栋11部，4栋3部，5栋4部，地下室5部。</t>
  </si>
  <si>
    <t>本项目消防控制室设置于1栋首层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</si>
</sst>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4"/>
      <name val="等线"/>
      <charset val="134"/>
    </font>
    <font>
      <b/>
      <sz val="14"/>
      <name val="等线"/>
      <charset val="134"/>
    </font>
    <font>
      <sz val="12"/>
      <name val="等线"/>
      <charset val="134"/>
    </font>
    <font>
      <b/>
      <sz val="12"/>
      <name val="等线"/>
      <charset val="134"/>
    </font>
    <font>
      <sz val="11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2" fontId="5" fillId="0" borderId="1" xfId="0" applyNumberFormat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1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I34"/>
  <sheetViews>
    <sheetView tabSelected="1" view="pageBreakPreview" zoomScale="70" zoomScaleNormal="70" topLeftCell="D7" workbookViewId="0">
      <selection activeCell="G21" sqref="G21"/>
    </sheetView>
  </sheetViews>
  <sheetFormatPr defaultColWidth="9" defaultRowHeight="13.5"/>
  <cols>
    <col min="1" max="1" width="9" style="1"/>
    <col min="2" max="2" width="16.25" style="1" customWidth="1"/>
    <col min="3" max="3" width="26.6285714285714" style="1" customWidth="1"/>
    <col min="4" max="4" width="26.5" style="1" customWidth="1"/>
    <col min="5" max="5" width="10.8785714285714" style="1" customWidth="1"/>
    <col min="6" max="6" width="24.1285714285714" style="1" customWidth="1"/>
    <col min="7" max="7" width="9.37857142857143" style="1"/>
    <col min="8" max="8" width="9" style="1"/>
    <col min="9" max="9" width="13.75" style="1" customWidth="1"/>
    <col min="10" max="16384" width="9" style="1"/>
  </cols>
  <sheetData>
    <row r="4" ht="29" customHeight="1" spans="2:9">
      <c r="B4" s="2" t="s">
        <v>0</v>
      </c>
      <c r="C4" s="3"/>
      <c r="D4" s="3"/>
      <c r="E4" s="3"/>
      <c r="F4" s="3"/>
      <c r="G4" s="3"/>
      <c r="H4" s="3"/>
      <c r="I4" s="3"/>
    </row>
    <row r="5" ht="20" customHeight="1" spans="2:9">
      <c r="B5" s="4" t="s">
        <v>1</v>
      </c>
      <c r="C5" s="4"/>
      <c r="D5" s="4"/>
      <c r="E5" s="4"/>
      <c r="F5" s="4"/>
      <c r="G5" s="4"/>
      <c r="H5" s="4"/>
      <c r="I5" s="4"/>
    </row>
    <row r="6" ht="20" customHeight="1" spans="2:9">
      <c r="B6" s="5" t="s">
        <v>2</v>
      </c>
      <c r="C6" s="5" t="s">
        <v>3</v>
      </c>
      <c r="D6" s="5"/>
      <c r="E6" s="5"/>
      <c r="F6" s="5" t="s">
        <v>4</v>
      </c>
      <c r="G6" s="5" t="s">
        <v>5</v>
      </c>
      <c r="H6" s="5"/>
      <c r="I6" s="5"/>
    </row>
    <row r="7" ht="20" customHeight="1" spans="2:9">
      <c r="B7" s="5" t="s">
        <v>6</v>
      </c>
      <c r="C7" s="5" t="s">
        <v>7</v>
      </c>
      <c r="D7" s="5"/>
      <c r="E7" s="5"/>
      <c r="F7" s="5" t="s">
        <v>8</v>
      </c>
      <c r="G7" s="5" t="s">
        <v>9</v>
      </c>
      <c r="H7" s="5"/>
      <c r="I7" s="5"/>
    </row>
    <row r="8" ht="20" customHeight="1" spans="2:9">
      <c r="B8" s="6" t="s">
        <v>10</v>
      </c>
      <c r="C8" s="6"/>
      <c r="D8" s="6"/>
      <c r="E8" s="6"/>
      <c r="F8" s="6"/>
      <c r="G8" s="6"/>
      <c r="H8" s="6"/>
      <c r="I8" s="6"/>
    </row>
    <row r="9" ht="20" customHeight="1" spans="2:9">
      <c r="B9" s="5" t="s">
        <v>11</v>
      </c>
      <c r="C9" s="5"/>
      <c r="D9" s="7">
        <v>58409.62</v>
      </c>
      <c r="E9" s="5"/>
      <c r="F9" s="5" t="s">
        <v>12</v>
      </c>
      <c r="G9" s="7">
        <f>B23</f>
        <v>323312.03</v>
      </c>
      <c r="H9" s="5"/>
      <c r="I9" s="5"/>
    </row>
    <row r="10" ht="20" customHeight="1" spans="2:9">
      <c r="B10" s="5" t="s">
        <v>13</v>
      </c>
      <c r="C10" s="5"/>
      <c r="D10" s="8">
        <v>3.21459615727683</v>
      </c>
      <c r="E10" s="5">
        <v>3.06</v>
      </c>
      <c r="F10" s="5" t="s">
        <v>14</v>
      </c>
      <c r="G10" s="7">
        <f>C25</f>
        <v>187622.06</v>
      </c>
      <c r="H10" s="5"/>
      <c r="I10" s="5"/>
    </row>
    <row r="11" ht="20" customHeight="1" spans="2:9">
      <c r="B11" s="5" t="s">
        <v>15</v>
      </c>
      <c r="C11" s="5"/>
      <c r="D11" s="7">
        <f>G21+G22+G23+G24</f>
        <v>177447.6</v>
      </c>
      <c r="E11" s="5"/>
      <c r="F11" s="5" t="s">
        <v>16</v>
      </c>
      <c r="G11" s="7">
        <f>C30</f>
        <v>135689.97</v>
      </c>
      <c r="H11" s="5"/>
      <c r="I11" s="5"/>
    </row>
    <row r="12" ht="20" customHeight="1" spans="2:9">
      <c r="B12" s="5" t="s">
        <v>17</v>
      </c>
      <c r="C12" s="5"/>
      <c r="D12" s="7">
        <f>G25</f>
        <v>1096.8</v>
      </c>
      <c r="E12" s="5"/>
      <c r="F12" s="5" t="s">
        <v>18</v>
      </c>
      <c r="G12" s="5">
        <v>0</v>
      </c>
      <c r="H12" s="5"/>
      <c r="I12" s="5"/>
    </row>
    <row r="13" ht="20" customHeight="1" spans="2:9">
      <c r="B13" s="5" t="s">
        <v>19</v>
      </c>
      <c r="C13" s="5"/>
      <c r="D13" s="9">
        <f>D27</f>
        <v>9077.66</v>
      </c>
      <c r="E13" s="5"/>
      <c r="F13" s="5" t="s">
        <v>20</v>
      </c>
      <c r="G13" s="5">
        <v>0</v>
      </c>
      <c r="H13" s="5"/>
      <c r="I13" s="5"/>
    </row>
    <row r="14" ht="20" customHeight="1" spans="2:9">
      <c r="B14" s="5" t="s">
        <v>21</v>
      </c>
      <c r="C14" s="5"/>
      <c r="D14" s="7">
        <v>135853.365</v>
      </c>
      <c r="E14" s="5"/>
      <c r="F14" s="5" t="s">
        <v>22</v>
      </c>
      <c r="G14" s="11">
        <f>G15/D9</f>
        <v>0.258852908133968</v>
      </c>
      <c r="H14" s="11"/>
      <c r="I14" s="11">
        <f>8652.15/D9</f>
        <v>0.148128852747202</v>
      </c>
    </row>
    <row r="15" ht="20" customHeight="1" spans="2:9">
      <c r="B15" s="5" t="s">
        <v>23</v>
      </c>
      <c r="C15" s="5"/>
      <c r="D15" s="10" t="s">
        <v>24</v>
      </c>
      <c r="E15" s="10"/>
      <c r="F15" s="5" t="s">
        <v>25</v>
      </c>
      <c r="G15" s="5">
        <v>15119.5</v>
      </c>
      <c r="H15" s="5"/>
      <c r="I15" s="5"/>
    </row>
    <row r="16" ht="32" customHeight="1" spans="2:9">
      <c r="B16" s="5" t="s">
        <v>26</v>
      </c>
      <c r="C16" s="5"/>
      <c r="D16" s="5" t="s">
        <v>27</v>
      </c>
      <c r="E16" s="5"/>
      <c r="F16" s="5" t="s">
        <v>28</v>
      </c>
      <c r="G16" s="13" t="s">
        <v>29</v>
      </c>
      <c r="H16" s="5"/>
      <c r="I16" s="5"/>
    </row>
    <row r="17" ht="20" customHeight="1" spans="2:9">
      <c r="B17" s="5" t="s">
        <v>30</v>
      </c>
      <c r="C17" s="5"/>
      <c r="D17" s="11">
        <v>0.33753272149348</v>
      </c>
      <c r="E17" s="11"/>
      <c r="F17" s="5" t="s">
        <v>31</v>
      </c>
      <c r="G17" s="5" t="s">
        <v>32</v>
      </c>
      <c r="H17" s="5"/>
      <c r="I17" s="5"/>
    </row>
    <row r="18" ht="20" customHeight="1" spans="2:9">
      <c r="B18" s="5" t="s">
        <v>33</v>
      </c>
      <c r="C18" s="5"/>
      <c r="D18" s="5" t="s">
        <v>34</v>
      </c>
      <c r="E18" s="5"/>
      <c r="F18" s="5" t="s">
        <v>35</v>
      </c>
      <c r="G18" s="7">
        <v>2923</v>
      </c>
      <c r="H18" s="5"/>
      <c r="I18" s="5"/>
    </row>
    <row r="19" ht="14.5" spans="2:9">
      <c r="B19" s="6" t="s">
        <v>36</v>
      </c>
      <c r="C19" s="6"/>
      <c r="D19" s="6"/>
      <c r="E19" s="6"/>
      <c r="F19" s="5" t="s">
        <v>37</v>
      </c>
      <c r="G19" s="5" t="s">
        <v>38</v>
      </c>
      <c r="H19" s="5"/>
      <c r="I19" s="5"/>
    </row>
    <row r="20" ht="14.5" spans="2:9">
      <c r="B20" s="6"/>
      <c r="C20" s="6"/>
      <c r="D20" s="6"/>
      <c r="E20" s="6"/>
      <c r="F20" s="5"/>
      <c r="G20" s="5" t="s">
        <v>39</v>
      </c>
      <c r="H20" s="5" t="s">
        <v>40</v>
      </c>
      <c r="I20" s="5" t="s">
        <v>41</v>
      </c>
    </row>
    <row r="21" ht="20" customHeight="1" spans="2:9">
      <c r="B21" s="5" t="s">
        <v>12</v>
      </c>
      <c r="C21" s="5" t="s">
        <v>14</v>
      </c>
      <c r="D21" s="5" t="s">
        <v>42</v>
      </c>
      <c r="E21" s="5" t="s">
        <v>43</v>
      </c>
      <c r="F21" s="5" t="s">
        <v>44</v>
      </c>
      <c r="G21" s="7">
        <v>94396.87</v>
      </c>
      <c r="H21" s="5">
        <v>0</v>
      </c>
      <c r="I21" s="7">
        <f t="shared" ref="I21:I25" si="0">G21</f>
        <v>94396.87</v>
      </c>
    </row>
    <row r="22" ht="20" customHeight="1" spans="2:9">
      <c r="B22" s="5"/>
      <c r="C22" s="5"/>
      <c r="D22" s="5"/>
      <c r="E22" s="5"/>
      <c r="F22" s="5" t="s">
        <v>45</v>
      </c>
      <c r="G22" s="7">
        <v>73285.26</v>
      </c>
      <c r="H22" s="5">
        <v>0</v>
      </c>
      <c r="I22" s="7">
        <f t="shared" si="0"/>
        <v>73285.26</v>
      </c>
    </row>
    <row r="23" ht="20" customHeight="1" spans="2:9">
      <c r="B23" s="7">
        <f>C25+C30</f>
        <v>323312.03</v>
      </c>
      <c r="C23" s="5"/>
      <c r="D23" s="7">
        <f>G21+G22+G23+G24+G25</f>
        <v>178544.4</v>
      </c>
      <c r="E23" s="5"/>
      <c r="F23" s="5" t="s">
        <v>46</v>
      </c>
      <c r="G23" s="7">
        <v>6735.43</v>
      </c>
      <c r="H23" s="5">
        <v>0</v>
      </c>
      <c r="I23" s="7">
        <f t="shared" si="0"/>
        <v>6735.43</v>
      </c>
    </row>
    <row r="24" ht="20" customHeight="1" spans="2:9">
      <c r="B24" s="5"/>
      <c r="C24" s="5"/>
      <c r="D24" s="5"/>
      <c r="E24" s="5"/>
      <c r="F24" s="5" t="s">
        <v>47</v>
      </c>
      <c r="G24" s="7">
        <v>3030.04</v>
      </c>
      <c r="H24" s="5">
        <v>0</v>
      </c>
      <c r="I24" s="7">
        <f t="shared" si="0"/>
        <v>3030.04</v>
      </c>
    </row>
    <row r="25" ht="20" customHeight="1" spans="2:9">
      <c r="B25" s="5"/>
      <c r="C25" s="7">
        <f>D23+D27</f>
        <v>187622.06</v>
      </c>
      <c r="D25" s="5"/>
      <c r="E25" s="5" t="s">
        <v>48</v>
      </c>
      <c r="F25" s="5" t="s">
        <v>46</v>
      </c>
      <c r="G25" s="7">
        <v>1096.8</v>
      </c>
      <c r="H25" s="5">
        <v>0</v>
      </c>
      <c r="I25" s="7">
        <f t="shared" si="0"/>
        <v>1096.8</v>
      </c>
    </row>
    <row r="26" ht="20" customHeight="1" spans="2:9">
      <c r="B26" s="5"/>
      <c r="C26" s="5"/>
      <c r="D26" s="5" t="s">
        <v>19</v>
      </c>
      <c r="E26" s="5"/>
      <c r="F26" s="5" t="s">
        <v>49</v>
      </c>
      <c r="G26" s="5">
        <v>3279.8</v>
      </c>
      <c r="H26" s="5"/>
      <c r="I26" s="5"/>
    </row>
    <row r="27" spans="2:9">
      <c r="B27" s="5"/>
      <c r="C27" s="5"/>
      <c r="D27" s="5">
        <f>G26+G27</f>
        <v>9077.66</v>
      </c>
      <c r="E27" s="5"/>
      <c r="F27" s="5" t="s">
        <v>50</v>
      </c>
      <c r="G27" s="5">
        <v>5797.86</v>
      </c>
      <c r="H27" s="5"/>
      <c r="I27" s="5"/>
    </row>
    <row r="28" spans="2:9">
      <c r="B28" s="5"/>
      <c r="C28" s="5"/>
      <c r="D28" s="5"/>
      <c r="E28" s="5"/>
      <c r="F28" s="5"/>
      <c r="G28" s="5"/>
      <c r="H28" s="5"/>
      <c r="I28" s="5"/>
    </row>
    <row r="29" ht="20" customHeight="1" spans="2:9">
      <c r="B29" s="5"/>
      <c r="C29" s="5" t="s">
        <v>16</v>
      </c>
      <c r="D29" s="5" t="s">
        <v>21</v>
      </c>
      <c r="E29" s="5"/>
      <c r="F29" s="5" t="s">
        <v>51</v>
      </c>
      <c r="G29" s="7">
        <v>100430.48</v>
      </c>
      <c r="H29" s="5"/>
      <c r="I29" s="5"/>
    </row>
    <row r="30" ht="20" customHeight="1" spans="2:9">
      <c r="B30" s="5"/>
      <c r="C30" s="7">
        <f>D30</f>
        <v>135689.97</v>
      </c>
      <c r="D30" s="7">
        <f>G29+G30+G31</f>
        <v>135689.97</v>
      </c>
      <c r="E30" s="5"/>
      <c r="F30" s="5" t="s">
        <v>52</v>
      </c>
      <c r="G30" s="5">
        <v>34865.54</v>
      </c>
      <c r="H30" s="5"/>
      <c r="I30" s="5"/>
    </row>
    <row r="31" spans="2:9">
      <c r="B31" s="5"/>
      <c r="C31" s="7"/>
      <c r="D31" s="7"/>
      <c r="E31" s="5"/>
      <c r="F31" s="5" t="s">
        <v>53</v>
      </c>
      <c r="G31" s="5">
        <v>393.95</v>
      </c>
      <c r="H31" s="5"/>
      <c r="I31" s="5"/>
    </row>
    <row r="32" spans="2:9">
      <c r="B32" s="5"/>
      <c r="C32" s="5"/>
      <c r="D32" s="5"/>
      <c r="E32" s="5"/>
      <c r="F32" s="5"/>
      <c r="G32" s="5"/>
      <c r="H32" s="5"/>
      <c r="I32" s="5"/>
    </row>
    <row r="33" ht="22" customHeight="1" spans="2:9">
      <c r="B33" s="12" t="s">
        <v>54</v>
      </c>
      <c r="C33" s="12"/>
      <c r="D33" s="12"/>
      <c r="E33" s="12"/>
      <c r="F33" s="12"/>
      <c r="G33" s="12"/>
      <c r="H33" s="12"/>
      <c r="I33" s="12"/>
    </row>
    <row r="34" ht="23" customHeight="1" spans="2:9">
      <c r="B34" s="12" t="s">
        <v>55</v>
      </c>
      <c r="C34" s="12"/>
      <c r="D34" s="12"/>
      <c r="E34" s="12"/>
      <c r="F34" s="12"/>
      <c r="G34" s="12"/>
      <c r="H34" s="12"/>
      <c r="I34" s="12"/>
    </row>
  </sheetData>
  <mergeCells count="60">
    <mergeCell ref="B4:I4"/>
    <mergeCell ref="B5:I5"/>
    <mergeCell ref="C6:E6"/>
    <mergeCell ref="G6:I6"/>
    <mergeCell ref="C7:E7"/>
    <mergeCell ref="G7:I7"/>
    <mergeCell ref="B8:I8"/>
    <mergeCell ref="B9:C9"/>
    <mergeCell ref="D9:E9"/>
    <mergeCell ref="G9:I9"/>
    <mergeCell ref="B10:C10"/>
    <mergeCell ref="G10:I10"/>
    <mergeCell ref="B11:C11"/>
    <mergeCell ref="D11:E11"/>
    <mergeCell ref="G11:I11"/>
    <mergeCell ref="B12:C12"/>
    <mergeCell ref="D12:E12"/>
    <mergeCell ref="G12:I12"/>
    <mergeCell ref="B13:C13"/>
    <mergeCell ref="D13:E13"/>
    <mergeCell ref="G13:I13"/>
    <mergeCell ref="B14:C14"/>
    <mergeCell ref="D14:E14"/>
    <mergeCell ref="G14:H14"/>
    <mergeCell ref="B15:C15"/>
    <mergeCell ref="D15:E15"/>
    <mergeCell ref="G15:I15"/>
    <mergeCell ref="B16:C16"/>
    <mergeCell ref="D16:E16"/>
    <mergeCell ref="G16:I16"/>
    <mergeCell ref="B17:C17"/>
    <mergeCell ref="D17:E17"/>
    <mergeCell ref="G17:I17"/>
    <mergeCell ref="B18:C18"/>
    <mergeCell ref="D18:E18"/>
    <mergeCell ref="G18:I18"/>
    <mergeCell ref="G19:I19"/>
    <mergeCell ref="D26:E26"/>
    <mergeCell ref="G26:I26"/>
    <mergeCell ref="D29:E29"/>
    <mergeCell ref="G29:I29"/>
    <mergeCell ref="G30:I30"/>
    <mergeCell ref="B33:I33"/>
    <mergeCell ref="B34:I34"/>
    <mergeCell ref="B21:B22"/>
    <mergeCell ref="B23:B32"/>
    <mergeCell ref="C21:C24"/>
    <mergeCell ref="C25:C28"/>
    <mergeCell ref="C30:C32"/>
    <mergeCell ref="D21:D22"/>
    <mergeCell ref="D23:D25"/>
    <mergeCell ref="E21:E24"/>
    <mergeCell ref="F19:F20"/>
    <mergeCell ref="F27:F28"/>
    <mergeCell ref="F31:F32"/>
    <mergeCell ref="B19:E20"/>
    <mergeCell ref="D27:E28"/>
    <mergeCell ref="G27:I28"/>
    <mergeCell ref="D30:E32"/>
    <mergeCell ref="G31:I32"/>
  </mergeCells>
  <pageMargins left="0.7" right="0.7" top="0.75" bottom="0.75" header="0.3" footer="0.3"/>
  <pageSetup paperSize="9" scale="56" orientation="landscape"/>
  <headerFooter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预售测绘经济指标表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WPS_1753413287</cp:lastModifiedBy>
  <dcterms:created xsi:type="dcterms:W3CDTF">2023-05-13T11:15:00Z</dcterms:created>
  <dcterms:modified xsi:type="dcterms:W3CDTF">2025-10-14T17:54:19Z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>D6F81A13C35C4501AA9EE02338203E2D_13</vt:lpwstr>
  </property>
</Properties>
</file>