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375"/>
  </bookViews>
  <sheets>
    <sheet name="补贴明细表" sheetId="1" r:id="rId1"/>
  </sheets>
  <definedNames>
    <definedName name="_xlnm._FilterDatabase" localSheetId="0" hidden="1">补贴明细表!$A$4:$M$283</definedName>
    <definedName name="_xlnm.Print_Titles" localSheetId="0">补贴明细表!$4:$4</definedName>
  </definedNames>
  <calcPr calcId="144525"/>
</workbook>
</file>

<file path=xl/sharedStrings.xml><?xml version="1.0" encoding="utf-8"?>
<sst xmlns="http://schemas.openxmlformats.org/spreadsheetml/2006/main" count="1133" uniqueCount="993">
  <si>
    <t>园山街道非居用户点火补贴明细表</t>
  </si>
  <si>
    <t>深圳市燃气集团股份有限公司</t>
  </si>
  <si>
    <t>深圳市龙岗区园山街道办事处</t>
  </si>
  <si>
    <t>龙岗分公司（盖章）</t>
  </si>
  <si>
    <t>（盖章）</t>
  </si>
  <si>
    <t>序号</t>
  </si>
  <si>
    <t>点火日期</t>
  </si>
  <si>
    <t>用户姓名</t>
  </si>
  <si>
    <t>用户名称</t>
  </si>
  <si>
    <t>用户地址</t>
  </si>
  <si>
    <t>改造费</t>
  </si>
  <si>
    <t>更换费</t>
  </si>
  <si>
    <t>燃具改造或者更换总费用（元）</t>
  </si>
  <si>
    <t>用户申请补贴总费用（元）</t>
  </si>
  <si>
    <t>政府财政补贴费用（元）</t>
  </si>
  <si>
    <t>燃气集团补贴费用（元）</t>
  </si>
  <si>
    <t>备注</t>
  </si>
  <si>
    <t>2023.8.9</t>
  </si>
  <si>
    <t>万新</t>
  </si>
  <si>
    <t>深圳市龙岗区园山湘楚土菜馆</t>
  </si>
  <si>
    <t>深圳市龙岗区园山街道山子下路9号9-1号</t>
  </si>
  <si>
    <t>朱令</t>
  </si>
  <si>
    <t>深圳市龙岗区朱令面馆</t>
  </si>
  <si>
    <t>深圳市龙岗区园山街道福坑路10号102</t>
  </si>
  <si>
    <t>官发梁</t>
  </si>
  <si>
    <t>深圳市龙岗区君鹏小吃店</t>
  </si>
  <si>
    <t>深圳市龙岗区园山街道安良五村福坑路38号</t>
  </si>
  <si>
    <t>林泽涛</t>
  </si>
  <si>
    <t>深圳市龙岗区林生杂粮渔粉店</t>
  </si>
  <si>
    <t>深圳市龙岗区园山街道大康社区安兴路47号</t>
  </si>
  <si>
    <t>2023.8.13</t>
  </si>
  <si>
    <t>闭中林</t>
  </si>
  <si>
    <t>深圳市龙岗区林聚烤鱼店</t>
  </si>
  <si>
    <t>深圳市龙岗区园山街道大康福田村一巷15号104</t>
  </si>
  <si>
    <t>涂家宝</t>
  </si>
  <si>
    <t>深圳市龙岗区横岗涂家宝小吃店</t>
  </si>
  <si>
    <t>深圳市龙岗区园山街道大康山子下路147号-1</t>
  </si>
  <si>
    <t>余健平</t>
  </si>
  <si>
    <t>深圳市龙岗区园山余健平隆江猪脚饭店</t>
  </si>
  <si>
    <t>深圳市龙岗区园山街道大康社区山子下路9-1号101</t>
  </si>
  <si>
    <t>陈勇贤</t>
  </si>
  <si>
    <t>深圳市龙岗区陈贤燕餐厅</t>
  </si>
  <si>
    <t>深圳市龙岗区园山街道安康路82号101</t>
  </si>
  <si>
    <t>马成龙</t>
  </si>
  <si>
    <t>深圳市龙岗区园山马成龙牛肉面馆</t>
  </si>
  <si>
    <t>深圳市龙岗区园山街道保安社区横坪公路45号101</t>
  </si>
  <si>
    <t>2023.8.18</t>
  </si>
  <si>
    <t>张长粮</t>
  </si>
  <si>
    <t>深圳市龙岗区园山街道长粮沙县小吃店</t>
  </si>
  <si>
    <t>深圳市龙岗区园山街道大康社区山子下路9号102</t>
  </si>
  <si>
    <t>刘立平</t>
  </si>
  <si>
    <t>深圳市龙岗区客亲小吃店</t>
  </si>
  <si>
    <t>深圳市龙岗区园山街道安良社区安良六村90号一楼</t>
  </si>
  <si>
    <t>2023.8.20</t>
  </si>
  <si>
    <t>廖金燕</t>
  </si>
  <si>
    <t>深圳市龙岗区园山陈记肠粉店</t>
  </si>
  <si>
    <t>深圳市龙岗区园山街道大万村万凤路43号101</t>
  </si>
  <si>
    <t>罗联钟</t>
  </si>
  <si>
    <t xml:space="preserve">深圳市龙岗区联钟沙县小吃店 </t>
  </si>
  <si>
    <t>深圳市龙岗区园山街道大康社区莘塘东区新村91-101</t>
  </si>
  <si>
    <t>蔡木琴</t>
  </si>
  <si>
    <t>深圳市龙岗区横岗蔡钢小吃店</t>
  </si>
  <si>
    <t>深圳市龙岗区园山街道大康社区山子下路257号101</t>
  </si>
  <si>
    <t>陈钦松</t>
  </si>
  <si>
    <t>深圳市龙岗区营养蒸笼仔饭店</t>
  </si>
  <si>
    <t>深圳市龙岗区园山街道大康社区山子下路303、303-1、303-2号101</t>
  </si>
  <si>
    <t>钟智敏</t>
  </si>
  <si>
    <t>深圳市龙岗区宇铭餐饮店</t>
  </si>
  <si>
    <t>深圳市龙岗区园山街道保安社区简一住宅区48号101</t>
  </si>
  <si>
    <t>2023.8.29</t>
  </si>
  <si>
    <t>洪毛五</t>
  </si>
  <si>
    <t xml:space="preserve">深圳市龙岗区园山洪记麻椒鸡小吃店 </t>
  </si>
  <si>
    <t>深圳市龙岗区园山街道大康社区奔康路10号108</t>
  </si>
  <si>
    <t>叶火明</t>
  </si>
  <si>
    <t>深圳市龙岗区横岗叶火明小吃店</t>
  </si>
  <si>
    <t>深圳市龙岗区园山街道大康社区奔康路10号112</t>
  </si>
  <si>
    <t>赖小军</t>
  </si>
  <si>
    <t xml:space="preserve">深圳市龙岗区赖小军快餐店 </t>
  </si>
  <si>
    <t>深圳市龙岗区园山街道安良五村张屋3号一楼</t>
  </si>
  <si>
    <t>徐其香</t>
  </si>
  <si>
    <t>深圳市龙岗区园山其香小吃店</t>
  </si>
  <si>
    <t>深圳市龙岗区园山街道大万村奔康路10-7号</t>
  </si>
  <si>
    <t>2023.8.30</t>
  </si>
  <si>
    <t>梁连计</t>
  </si>
  <si>
    <t>深圳市龙岗区连计烧烤店</t>
  </si>
  <si>
    <t>深圳市龙岗区园山街道大康社区水岭路15-1号101</t>
  </si>
  <si>
    <t>2023.9.3</t>
  </si>
  <si>
    <t>陈德忠</t>
  </si>
  <si>
    <t>深圳市龙岗区陈德忠汤粉王店</t>
  </si>
  <si>
    <t>深圳市龙岗区园山街道大康大万村奔康路工业区2-30</t>
  </si>
  <si>
    <t>罗成科</t>
  </si>
  <si>
    <t>深圳市龙岗区横岗罗成科餐厅</t>
  </si>
  <si>
    <t>深圳市龙岗区园山街道大万奔康路10号114</t>
  </si>
  <si>
    <t>郑洁霞</t>
  </si>
  <si>
    <t>深圳市龙岗区郑洁霞小吃店</t>
  </si>
  <si>
    <t>深圳市龙岗区园山街道大康社区水岭路15号101</t>
  </si>
  <si>
    <t>位兰霞</t>
  </si>
  <si>
    <t>深圳龙岗区潮品卤味小吃店</t>
  </si>
  <si>
    <t>深圳市龙岗区园山街道大康社区奔康路10号122</t>
  </si>
  <si>
    <t>袁树青</t>
  </si>
  <si>
    <t>深圳市晨和达实业有限公司</t>
  </si>
  <si>
    <t>深圳市龙岗区园山街道大康社区奔康路10号201</t>
  </si>
  <si>
    <t>2023.9.5</t>
  </si>
  <si>
    <t>阮金其</t>
  </si>
  <si>
    <t>深圳市龙岗区其其记石磨肠粉店</t>
  </si>
  <si>
    <t>深圳市龙岗区园山街道大康社区山子下路108号</t>
  </si>
  <si>
    <t>陈欢</t>
  </si>
  <si>
    <t>深圳市龙岗区泛美小吃店</t>
  </si>
  <si>
    <t>深圳市龙岗区园山街道大康社区山子下路222号</t>
  </si>
  <si>
    <t>黄圣宽</t>
  </si>
  <si>
    <t xml:space="preserve">深圳市龙岗区珍巧美小吃店 </t>
  </si>
  <si>
    <t>深圳市龙岗区园山街道大康社区龙村创业路2-11号</t>
  </si>
  <si>
    <t>2023.9.7</t>
  </si>
  <si>
    <t>汤泽浩</t>
  </si>
  <si>
    <t>深圳市龙岗区潮信烧腊快餐店</t>
  </si>
  <si>
    <t>深圳市龙岗区园山街道山子下路263-1</t>
  </si>
  <si>
    <t>田文斌</t>
  </si>
  <si>
    <t>深圳市龙岗区田文斌小吃店</t>
  </si>
  <si>
    <t>深圳市龙岗区园山街道马六村五巷4号</t>
  </si>
  <si>
    <t>2023.9.10</t>
  </si>
  <si>
    <t>汤生旺</t>
  </si>
  <si>
    <t>深圳市龙岗区横岗汤生旺小吃店</t>
  </si>
  <si>
    <t>深圳市龙岗区园山街道大康社区奔康路10-15号</t>
  </si>
  <si>
    <t>林可</t>
  </si>
  <si>
    <t>深圳市龙岗区园山林可小吃店</t>
  </si>
  <si>
    <t>深圳市龙岗区园山街道大康社区奔康路10号124</t>
  </si>
  <si>
    <t>吴吉祥</t>
  </si>
  <si>
    <t>深圳市龙岗区川香情饭馆</t>
  </si>
  <si>
    <t>深圳市龙岗区园山街道大康社区奔康路工业区8号101</t>
  </si>
  <si>
    <t>黄建杰</t>
  </si>
  <si>
    <t>深圳市龙岗区爽爽爽小吃店</t>
  </si>
  <si>
    <t>深圳市龙岗区园山街道大康社区奔康路10号127</t>
  </si>
  <si>
    <t>2023.9.11</t>
  </si>
  <si>
    <t>李大徒</t>
  </si>
  <si>
    <t>深圳市龙岗区园山金丰快餐店</t>
  </si>
  <si>
    <t>深圳市龙岗区园山街道大康社区大万村奔康路2-17号101</t>
  </si>
  <si>
    <t>2023.9.12</t>
  </si>
  <si>
    <t>郭东议</t>
  </si>
  <si>
    <t xml:space="preserve">深圳市龙岗区东议川菜馆 </t>
  </si>
  <si>
    <t>深圳市龙岗区园山街道保安社区独竹街24号103</t>
  </si>
  <si>
    <t>2023.9.13</t>
  </si>
  <si>
    <t>郑爱忠</t>
  </si>
  <si>
    <t xml:space="preserve">深圳市龙岗区郑爱忠小吃店 </t>
  </si>
  <si>
    <t>深圳市龙岗区园山街道大康社区山子下路7-1号101</t>
  </si>
  <si>
    <t>2023.9.19</t>
  </si>
  <si>
    <t>郑清斌</t>
  </si>
  <si>
    <t>深圳市龙岗区横岗郑清斌小吃店</t>
  </si>
  <si>
    <t>深圳市龙岗区园山街道大康社区大万村八斗路31-3号</t>
  </si>
  <si>
    <t>饶雄兵</t>
  </si>
  <si>
    <t>深圳市龙岗区园山雄兵农家菜馆</t>
  </si>
  <si>
    <t>深圳市龙岗区园山街道大康社区大万村奔康路10-13、14号</t>
  </si>
  <si>
    <t>唐湘国</t>
  </si>
  <si>
    <t>深圳市龙岗区唐湘国面包店</t>
  </si>
  <si>
    <t>深圳市龙岗区园山街道大康社区奔康路21号</t>
  </si>
  <si>
    <t>2023.9.23</t>
  </si>
  <si>
    <t>黄白鸥</t>
  </si>
  <si>
    <t>深圳市龙岗区小时味小吃屋</t>
  </si>
  <si>
    <t>深圳市龙岗区园山街道保安社区龙腾街3号102</t>
  </si>
  <si>
    <t>2023.9.26</t>
  </si>
  <si>
    <t>周泊良</t>
  </si>
  <si>
    <t>深圳市路弘交通设施有限公司</t>
  </si>
  <si>
    <t>深圳市龙岗区园山街道大康社区奔康路10号-206</t>
  </si>
  <si>
    <t>2023.10.1</t>
  </si>
  <si>
    <t>周伟胜</t>
  </si>
  <si>
    <t>深圳市龙岗区周伟胜生记砂锅粥店</t>
  </si>
  <si>
    <t>深圳市龙岗区园山街道马六龙苑新村125号一楼</t>
  </si>
  <si>
    <t>2023.10.5</t>
  </si>
  <si>
    <t>陈泌勇</t>
  </si>
  <si>
    <t>深圳市龙岗区横岗必勇隆江猪脚饭店</t>
  </si>
  <si>
    <t>深圳市龙岗区园山街道大康山子下路125号</t>
  </si>
  <si>
    <t>2023.10.8</t>
  </si>
  <si>
    <t>毛善化</t>
  </si>
  <si>
    <t>深圳市龙岗区鑫毛记小吃店</t>
  </si>
  <si>
    <t>深圳市龙岗区园山街道大康社区福田村一巷15号101</t>
  </si>
  <si>
    <t>2023.10.10</t>
  </si>
  <si>
    <t>李达波</t>
  </si>
  <si>
    <t>深圳市龙岗区横岗小度茶饮店</t>
  </si>
  <si>
    <t>深圳市龙岗区园山街道大康大万村奔康路10-25号</t>
  </si>
  <si>
    <t>2023.10.11</t>
  </si>
  <si>
    <t>陈流英</t>
  </si>
  <si>
    <t>深圳市龙岗区食尚香鱼粉店</t>
  </si>
  <si>
    <t>深圳市龙岗区园山街道大康社区龙兴路19号102</t>
  </si>
  <si>
    <t>2023.10.24</t>
  </si>
  <si>
    <t>徐森英</t>
  </si>
  <si>
    <t>深圳市龙岗区丰之味麻辣烫店</t>
  </si>
  <si>
    <t>深圳市龙岗区园山街道大康社区山子下路115、115-1号101</t>
  </si>
  <si>
    <t>2023.10.25</t>
  </si>
  <si>
    <t>王玉成</t>
  </si>
  <si>
    <t>深圳市龙岗区园山街道鹏成便利店</t>
  </si>
  <si>
    <t>深圳市龙岗区园山街道安良社区沙排路26号101</t>
  </si>
  <si>
    <t>2023.10.28</t>
  </si>
  <si>
    <t>王万红</t>
  </si>
  <si>
    <t>深圳市龙岗区园山街道王记源滋味快餐店</t>
  </si>
  <si>
    <t>深圳市龙岗区园山街道简一村B23栋102号商铺</t>
  </si>
  <si>
    <t>何畏</t>
  </si>
  <si>
    <t>深圳市龙岗区简一何记包子店</t>
  </si>
  <si>
    <t>深圳市龙岗区园山街道保安社区简一村52号</t>
  </si>
  <si>
    <t>韦庭</t>
  </si>
  <si>
    <t>深圳市龙岗区柳老二螺蛳粉餐饮店</t>
  </si>
  <si>
    <t>深圳市龙岗区园山街道大康社区山子下路208-210号101</t>
  </si>
  <si>
    <t>2023.10.29</t>
  </si>
  <si>
    <t>许弈辉</t>
  </si>
  <si>
    <t>深圳市龙岗区园山盛合小吃店</t>
  </si>
  <si>
    <t>深圳市龙岗区园山街道安良社区安良路80号</t>
  </si>
  <si>
    <t>2023.10.31</t>
  </si>
  <si>
    <t>林绍坪</t>
  </si>
  <si>
    <t>深圳市龙岗区横岗林绍坪小吃店</t>
  </si>
  <si>
    <t>深圳市龙岗区园山街道大康社区陈屋路42号102</t>
  </si>
  <si>
    <t>2023.11.1</t>
  </si>
  <si>
    <t>黄映妮</t>
  </si>
  <si>
    <t>深圳市龙岗区潮汕牛肉汤粉店</t>
  </si>
  <si>
    <t>深圳市龙岗区园山街道大康大万村万凤路42号铺</t>
  </si>
  <si>
    <t>孙凤华</t>
  </si>
  <si>
    <t>深圳市龙岗区园山街道早起点馒头铺</t>
  </si>
  <si>
    <t>深圳市龙岗区园山街道大康社区水岭路21号101</t>
  </si>
  <si>
    <t>2023.11.3</t>
  </si>
  <si>
    <t>刘建生</t>
  </si>
  <si>
    <t>深圳市龙岗区刘氏好好吃美食店</t>
  </si>
  <si>
    <t>深圳市龙岗区园山街道独竹街43-1号</t>
  </si>
  <si>
    <t>2023.11.9</t>
  </si>
  <si>
    <t>刘法杰</t>
  </si>
  <si>
    <t>深圳市龙岗区川香渔餐厅</t>
  </si>
  <si>
    <t>深圳市龙岗区园山街道荷坳金源路157号</t>
  </si>
  <si>
    <t>黄婵基</t>
  </si>
  <si>
    <t>深圳市龙岗区随香餐饮店</t>
  </si>
  <si>
    <t>深圳市龙岗区园山街道大康社区安康路4号101-1</t>
  </si>
  <si>
    <t>肖是镗</t>
  </si>
  <si>
    <t>深圳市立丰大药房有限公司奔康分店</t>
  </si>
  <si>
    <t>深圳市龙岗区园山街道大康社区奔康路10号109</t>
  </si>
  <si>
    <t>2023.11.10</t>
  </si>
  <si>
    <t>戚少娟</t>
  </si>
  <si>
    <t>深圳市龙岗区国山街道韦玉果石磨肠粉店</t>
  </si>
  <si>
    <t>深圳市龙岗区园山街道安良社区沙坪路70号104</t>
  </si>
  <si>
    <t>王能斌</t>
  </si>
  <si>
    <t>深圳市龙岗区芳姐川渝小吃店</t>
  </si>
  <si>
    <t>深圳市龙岗区园山街道安良社区油甘园路39号112</t>
  </si>
  <si>
    <t>2023.11.15</t>
  </si>
  <si>
    <t>拜麻二力</t>
  </si>
  <si>
    <t xml:space="preserve">深圳市龙岗区园山街道麻二兰州拉面店 </t>
  </si>
  <si>
    <t>深圳市龙岗区园山街道安良社区油甘园路39号115</t>
  </si>
  <si>
    <t>2023.11.17</t>
  </si>
  <si>
    <t>马木洒</t>
  </si>
  <si>
    <t>深圳市龙岗区奔康兰州拉面店</t>
  </si>
  <si>
    <t>深圳市龙岗区园山街道大康社区奔康路10号101</t>
  </si>
  <si>
    <t>2023.11.18</t>
  </si>
  <si>
    <t>郭泽燕</t>
  </si>
  <si>
    <t>深圳市龙岗区园山街道老郭餐饮店</t>
  </si>
  <si>
    <t>深圳市龙岗区园山街道保安社区独竹街24号109</t>
  </si>
  <si>
    <t>2023.11.24</t>
  </si>
  <si>
    <t>李秀文</t>
  </si>
  <si>
    <t>深圳市湘嫂故事餐饮管理有限公司</t>
  </si>
  <si>
    <t>深圳市龙岗区园山街道荷坳社区金源路169号108号商铺</t>
  </si>
  <si>
    <t>周强</t>
  </si>
  <si>
    <t>深圳市龙岗区荷坳悦吃阅乡餐馆</t>
  </si>
  <si>
    <t>深圳市龙岗区园山街道荷坳金源路187号</t>
  </si>
  <si>
    <t>2023.11.26</t>
  </si>
  <si>
    <t>李壮生</t>
  </si>
  <si>
    <t>深圳市龙岗区大康餐饮店</t>
  </si>
  <si>
    <t>深圳市龙岗区园山街道大康社区万凤路1号102</t>
  </si>
  <si>
    <t>谢琼兰</t>
  </si>
  <si>
    <t>深圳市龙岗区琼兰餐饮店</t>
  </si>
  <si>
    <t>深圳市龙岗区园山街道大康社区龙兴路31-2号103</t>
  </si>
  <si>
    <t>蔡铿铭</t>
  </si>
  <si>
    <t>深圳市龙岗区佳肴轩餐厅</t>
  </si>
  <si>
    <t>深圳市龙岗区园山街道大康社区安康路1号104商铺</t>
  </si>
  <si>
    <t>姜鹏</t>
  </si>
  <si>
    <t xml:space="preserve">深圳市龙岗区姜鹏重庆小面馆 </t>
  </si>
  <si>
    <t>深圳市龙岗区园山街道荷坳社区金源路95号101</t>
  </si>
  <si>
    <t>2023.12.5</t>
  </si>
  <si>
    <t>钟新隆</t>
  </si>
  <si>
    <t xml:space="preserve">深圳市龙岗区利禾坊汤包店 </t>
  </si>
  <si>
    <t>深圳市龙岗区园山街道大康社区太原街1号101</t>
  </si>
  <si>
    <t>吕学凤</t>
  </si>
  <si>
    <t>深圳龙岗区老廉快餐店</t>
  </si>
  <si>
    <t>深圳市龙岗区园山街道大康社区陈屋路49号</t>
  </si>
  <si>
    <t>刘知灵</t>
  </si>
  <si>
    <t>深圳市龙岗区园山湘香大碗菜馆</t>
  </si>
  <si>
    <t>深圳市龙岗区园山街道安良社区油甘园路1号101</t>
  </si>
  <si>
    <t>罗海池</t>
  </si>
  <si>
    <t>深圳市龙岗区顺旺肠粉店</t>
  </si>
  <si>
    <t>深圳市龙岗区园山街道安良社区福坑路41号102</t>
  </si>
  <si>
    <t>2023.12.8</t>
  </si>
  <si>
    <t>申小英</t>
  </si>
  <si>
    <t>深圳市龙岗区英记餐饮店</t>
  </si>
  <si>
    <t>深圳市龙岗区园山街道荷坳社区金源路161号金源路161-2号商铺</t>
  </si>
  <si>
    <t>2023.12.10</t>
  </si>
  <si>
    <t>党勇宣</t>
  </si>
  <si>
    <t>深圳市龙岗区鲜惠汤粉小吃店</t>
  </si>
  <si>
    <t>深圳市龙岗区园山街道大康社区龙兴路25号102</t>
  </si>
  <si>
    <t>2023.12.17</t>
  </si>
  <si>
    <t>孙爱平</t>
  </si>
  <si>
    <t>深圳市龙岗区孙记石磨肠粉店</t>
  </si>
  <si>
    <t>深圳市龙岗区园山街道安良社区油甘园路39号111</t>
  </si>
  <si>
    <t>徐春花</t>
  </si>
  <si>
    <t>深圳市龙岗区横岗徐春花小食店</t>
  </si>
  <si>
    <t>深圳市龙岗区园山街道大康社区育英街16/18号101</t>
  </si>
  <si>
    <t>2023.12.19</t>
  </si>
  <si>
    <t>梁自方</t>
  </si>
  <si>
    <t>深圳市龙岗区园山千味园快餐店</t>
  </si>
  <si>
    <t>深圳市龙岗区园山街道安良社区油甘园39号116</t>
  </si>
  <si>
    <t>钟世才</t>
  </si>
  <si>
    <t>深圳市龙岗区金厨旺卤味馆</t>
  </si>
  <si>
    <t>深圳市龙岗区园山街道安良社区安良路72号102</t>
  </si>
  <si>
    <t>2023.12.26</t>
  </si>
  <si>
    <t>杨凡</t>
  </si>
  <si>
    <t>深圳荣膳荷水城羊肉粉店颐安都会分店</t>
  </si>
  <si>
    <t>深圳市龙岗区园山街道荷坳社区红棉路167号颐安都会中央四期1栋商铺12</t>
  </si>
  <si>
    <t>2023.12.23</t>
  </si>
  <si>
    <t>温爱芳</t>
  </si>
  <si>
    <t>深圳市龙岗区园山街道源记脆香鸡餐饮店</t>
  </si>
  <si>
    <t>深圳市龙岗区园山街道安良社区龙兴路8号102</t>
  </si>
  <si>
    <t>黄佳金</t>
  </si>
  <si>
    <t>深圳市东满莱投资发展有限公司</t>
  </si>
  <si>
    <t>深圳市龙岗区横岗街道大康社区莘塘安兴路51号101</t>
  </si>
  <si>
    <t>2023.12.25</t>
  </si>
  <si>
    <t>肖振荣</t>
  </si>
  <si>
    <t>深圳市大与体育艺术酒店有限公司</t>
  </si>
  <si>
    <t>深圳市龙岗区横岗街道新园路88号A栋</t>
  </si>
  <si>
    <t>何燕辉</t>
  </si>
  <si>
    <t>深圳市龙岗区江岱实业发展有限公司兴富华宾馆</t>
  </si>
  <si>
    <t>深圳市龙岗区横岗街道大康社区山下子路16号5-9层</t>
  </si>
  <si>
    <t>2024.1.2</t>
  </si>
  <si>
    <t>郭梅兰</t>
  </si>
  <si>
    <t>深圳市龙岗区诚德深食品批发店</t>
  </si>
  <si>
    <t>深圳市龙岗区园山街道保安社区横坪公路61号101</t>
  </si>
  <si>
    <t>2024.1.9</t>
  </si>
  <si>
    <t>王淑娟</t>
  </si>
  <si>
    <t>深圳市龙岗区好吃一碗面馆</t>
  </si>
  <si>
    <t>许细兰</t>
  </si>
  <si>
    <t>深圳市龙岗区川天下麻辣烫店</t>
  </si>
  <si>
    <t>深圳市龙岗区园山街道安良社区安良路72号105</t>
  </si>
  <si>
    <t>2024.1.15</t>
  </si>
  <si>
    <t>杨晶</t>
  </si>
  <si>
    <t>深圳市龙岗区弈苓小吃屋</t>
  </si>
  <si>
    <t>深圳市龙岗区园山街道安良社区沿河路18-2号天然慧谷产业园2栋B1-1019</t>
  </si>
  <si>
    <t>2024.1.19</t>
  </si>
  <si>
    <t>郑子贤</t>
  </si>
  <si>
    <t>深圳市龙岗区横岗郑子贤小吃店</t>
  </si>
  <si>
    <t>深圳市龙岗区园山街道大康社区山子下路118号101</t>
  </si>
  <si>
    <t>2024.2.1</t>
  </si>
  <si>
    <t>马楚勇</t>
  </si>
  <si>
    <t>深圳市龙岗区丰禾小堂餐饮店</t>
  </si>
  <si>
    <t>深圳市龙岗区园山街道安良社区油甘园路39号113</t>
  </si>
  <si>
    <t>郑天松</t>
  </si>
  <si>
    <t>深圳市龙岗区郑记惠来隆江猪脚饭店</t>
  </si>
  <si>
    <t>深圳市龙岗区园山街道保安社区环竹路33号103</t>
  </si>
  <si>
    <t>2024.2.27</t>
  </si>
  <si>
    <t>冯梅红</t>
  </si>
  <si>
    <t>深圳市龙岗区庆鱼家烤鱼店</t>
  </si>
  <si>
    <t>深圳市龙岗区园山街道荷坳社区金源路75号</t>
  </si>
  <si>
    <t>2024.2.28</t>
  </si>
  <si>
    <t>陈佳佳</t>
  </si>
  <si>
    <t>深圳市龙岗区潮美香快餐店</t>
  </si>
  <si>
    <t>深圳市龙岗区园山街道大康社区安康路56-2/56-1号101</t>
  </si>
  <si>
    <t>2024.3.2</t>
  </si>
  <si>
    <t>欧邦琴</t>
  </si>
  <si>
    <t>深圳市龙岗区渝幺妹面馆</t>
  </si>
  <si>
    <t>深圳市龙岗区园山街道保安社区独竹路35、37号102</t>
  </si>
  <si>
    <t>2024.3.5</t>
  </si>
  <si>
    <t>甘立军</t>
  </si>
  <si>
    <t>深圳市龙岗区园山甘氏小吃店</t>
  </si>
  <si>
    <t>深圳市龙岗区园山街道大康社区龙村龙兴路06号</t>
  </si>
  <si>
    <t>查青茂</t>
  </si>
  <si>
    <t>深圳市龙岗区查青茂沙县小吃店</t>
  </si>
  <si>
    <t>深圳市龙岗区园山街道大康社区龙兴路32号101</t>
  </si>
  <si>
    <t>2024.3.13</t>
  </si>
  <si>
    <t>钟希为</t>
  </si>
  <si>
    <t>深圳市龙岗区为光哥哥烧鹅店</t>
  </si>
  <si>
    <t>深圳市龙岗区园山街道大康社区山子下路8号101</t>
  </si>
  <si>
    <t>2024.3.26</t>
  </si>
  <si>
    <t>缪伟光</t>
  </si>
  <si>
    <t>深圳市龙岗区竺扶顺小吃店</t>
  </si>
  <si>
    <t>深圳市龙岗区园山街道保安社区窝肚新村2巷1号</t>
  </si>
  <si>
    <t>徐春秀</t>
  </si>
  <si>
    <t>深圳市龙岗区隔山消猪肚鸡店</t>
  </si>
  <si>
    <t>深圳市龙岗区园山街道大康社区大万村奔康路2-15号</t>
  </si>
  <si>
    <t>2024.4.2</t>
  </si>
  <si>
    <t>陈运连</t>
  </si>
  <si>
    <t>深圳市龙岗区园山顺水楼客家食府</t>
  </si>
  <si>
    <t>深圳市龙岗区园山街道大康社区安康路108号101</t>
  </si>
  <si>
    <t>2024.4.13</t>
  </si>
  <si>
    <t>赵晓学</t>
  </si>
  <si>
    <t>深圳市龙岗区赵记爽爽糖水店</t>
  </si>
  <si>
    <t>深圳市龙岗区园山街道荷坳社区金源路71号金源路73</t>
  </si>
  <si>
    <t>严娅群</t>
  </si>
  <si>
    <t>深圳市龙岗区小严小吃店</t>
  </si>
  <si>
    <t>深圳市龙岗区园山街道荷坳社区金源路71号</t>
  </si>
  <si>
    <t>程树林</t>
  </si>
  <si>
    <t>深圳市龙岗区程树林餐饮店</t>
  </si>
  <si>
    <t>深圳市龙岗区园山街道大康社区福田村三巷18号101</t>
  </si>
  <si>
    <t>2024.4.20</t>
  </si>
  <si>
    <t>张淑萍</t>
  </si>
  <si>
    <t>深圳市龙岗区园山萍记木桶饭店</t>
  </si>
  <si>
    <t>深圳市龙岗区园山街道保安社区简龙街14号101</t>
  </si>
  <si>
    <t>钱支平</t>
  </si>
  <si>
    <t>深圳市龙岗区园山香灵包子店</t>
  </si>
  <si>
    <t>深圳市龙岗区园山街道荷社区金源路137号一楼</t>
  </si>
  <si>
    <t>2024.4.29</t>
  </si>
  <si>
    <t>郑少光</t>
  </si>
  <si>
    <t>深圳市龙岗区园山允旺小吃店</t>
  </si>
  <si>
    <t>深圳市龙岗区园山街道窝肚新村三巷一号</t>
  </si>
  <si>
    <t>2024.4.30</t>
  </si>
  <si>
    <t>苏从华</t>
  </si>
  <si>
    <t>深圳市龙岗区苏从华小吃店</t>
  </si>
  <si>
    <t>深圳市龙岗区园山街道保安社区马六村二巷1号101</t>
  </si>
  <si>
    <t>2024.5.7</t>
  </si>
  <si>
    <t>邱水明</t>
  </si>
  <si>
    <t>深圳市龙岗区湘粤木桶饭店</t>
  </si>
  <si>
    <t>深圳市龙岗区园山街道荷社区金源路95号101号铺</t>
  </si>
  <si>
    <t>廖华璋</t>
  </si>
  <si>
    <t>深圳市建辉达电子有限公司</t>
  </si>
  <si>
    <t>深圳市龙岗区园山街道大康社区奔康路工业区7号A栋101-301</t>
  </si>
  <si>
    <t>李日东</t>
  </si>
  <si>
    <t>深圳市龙岗区畅鑫华餐饮店</t>
  </si>
  <si>
    <t>深圳市龙岗区园山街道安良社区安良路72号110</t>
  </si>
  <si>
    <t>2024.5.16</t>
  </si>
  <si>
    <t>卢梅清</t>
  </si>
  <si>
    <t xml:space="preserve">深圳市龙岗区卢梅清小吃店 </t>
  </si>
  <si>
    <t>深圳市龙岗区园山街道大康社区下中村陈屋路34号一楼</t>
  </si>
  <si>
    <t>2024.5.17</t>
  </si>
  <si>
    <t>程利平</t>
  </si>
  <si>
    <t>深圳市龙岗区程哥烤鱼店</t>
  </si>
  <si>
    <t>深圳市龙岗区园山街道保安社区马六路63号102</t>
  </si>
  <si>
    <t>2024.5.18</t>
  </si>
  <si>
    <t>刘敏</t>
  </si>
  <si>
    <t>深圳市龙岗区佳益小吃店</t>
  </si>
  <si>
    <t>深圳市龙岗区园山街道大康社区福田村一巷10号101</t>
  </si>
  <si>
    <t>郑运琴</t>
  </si>
  <si>
    <t>深圳市龙岗区爱采艺美发店</t>
  </si>
  <si>
    <t>深圳市龙岗区园山街道保安社区旱塘村2路6号一楼</t>
  </si>
  <si>
    <t>陈耿辉</t>
  </si>
  <si>
    <t>深圳市龙岗区辉记鹅肉饭店</t>
  </si>
  <si>
    <t>深圳市龙岗区园山街道荷坳社区坳背路22号103</t>
  </si>
  <si>
    <t>2024.5.23</t>
  </si>
  <si>
    <t>廖泗琴</t>
  </si>
  <si>
    <t>深圳市龙岗区嘉联兴兴早餐店</t>
  </si>
  <si>
    <t>深圳市龙岗区园山街道大康社区福田村八斗路3号</t>
  </si>
  <si>
    <t>李小惠</t>
  </si>
  <si>
    <t>深圳市龙岗区惠航小吃店</t>
  </si>
  <si>
    <t>深圳市龙岗区园山街道大康社区安兴路66号103</t>
  </si>
  <si>
    <t>2024.5.24</t>
  </si>
  <si>
    <t>周富强</t>
  </si>
  <si>
    <t>深圳市龙岗区园山街道周记山水肠粉店</t>
  </si>
  <si>
    <t>深圳市龙岗区园山街道大康社区安康路61、63、65、67、69号101</t>
  </si>
  <si>
    <t>曾春姻</t>
  </si>
  <si>
    <t>深圳市龙岗区权仔快餐店</t>
  </si>
  <si>
    <t>深圳市龙岗区园山街道大康社区沙荷路56号-3</t>
  </si>
  <si>
    <t>李永森</t>
  </si>
  <si>
    <t>深圳市龙岗区园山街道扬扬馄饨店</t>
  </si>
  <si>
    <t>深圳市龙岗区园山街道大康社区花园路6号102</t>
  </si>
  <si>
    <t>2024.5.27</t>
  </si>
  <si>
    <t>李亚琦</t>
  </si>
  <si>
    <t>深圳市龙岗区龙兴三津汤包店</t>
  </si>
  <si>
    <t>深圳市龙岗区园山街道大康社区龙兴路32号102</t>
  </si>
  <si>
    <t>2024.6.5</t>
  </si>
  <si>
    <t>任贝贝</t>
  </si>
  <si>
    <t>深圳市龙岗区尚品金源路麻辣烫店</t>
  </si>
  <si>
    <t>深圳市龙岗区荷坳社区金源路111号102</t>
  </si>
  <si>
    <t>刘一丁</t>
  </si>
  <si>
    <t>深圳市龙岗区园山街道刘记至尊比萨快食店</t>
  </si>
  <si>
    <t>深圳市龙岗区园山街道荷社区金源路200号商铺208号</t>
  </si>
  <si>
    <t>2024.6.7</t>
  </si>
  <si>
    <t>马建军</t>
  </si>
  <si>
    <t>深圳市龙岗区布吉马发拉面店</t>
  </si>
  <si>
    <t>深圳市龙岗区园山街道保安社区龙苑新村56号1栋101</t>
  </si>
  <si>
    <t>唐天勇</t>
  </si>
  <si>
    <t>深圳市龙岗区园山街道天勇飘香烤鱼店</t>
  </si>
  <si>
    <t>深圳市龙岗区园山街道保安社区横坪公路41号一楼</t>
  </si>
  <si>
    <t>2024.6.12</t>
  </si>
  <si>
    <t>王齐</t>
  </si>
  <si>
    <t>深圳市龙岗区小秦姐面食店</t>
  </si>
  <si>
    <t>深圳市龙岗区园山街道保安社区窝肚新村三巷1号101</t>
  </si>
  <si>
    <t>2024.6.15</t>
  </si>
  <si>
    <t>刘晓红</t>
  </si>
  <si>
    <t>深圳市龙岗区旭日红餐饮店</t>
  </si>
  <si>
    <t>深圳市龙岗区园山街道安良社区沙排路20号101</t>
  </si>
  <si>
    <t>刘世茂</t>
  </si>
  <si>
    <t>深圳市龙岗区刘世茂包子店</t>
  </si>
  <si>
    <t>深圳市龙岗区园山街道保安社区窝肚新村二巷3号101</t>
  </si>
  <si>
    <t>凌宇辉</t>
  </si>
  <si>
    <t>深圳市龙岗区凌记餐饮店</t>
  </si>
  <si>
    <t>深圳市龙岗区园山街道荷社区金源路87号87</t>
  </si>
  <si>
    <t>2024.6.17</t>
  </si>
  <si>
    <t>张峰</t>
  </si>
  <si>
    <t>深圳市龙岗区荷坳小峰小吃店</t>
  </si>
  <si>
    <t>深圳市龙岗区园山街道荷社区金源路123号103</t>
  </si>
  <si>
    <t>2024.6.18</t>
  </si>
  <si>
    <t>陈春妃</t>
  </si>
  <si>
    <t>深圳市龙岗区陈春理发店</t>
  </si>
  <si>
    <t>深圳市龙岗区园山街道保安社区简水库路2号104</t>
  </si>
  <si>
    <t>2024.6.20</t>
  </si>
  <si>
    <t>刘建鑫</t>
  </si>
  <si>
    <t>深圳市龙岗区小刘桐坑棵条汤餐饮店</t>
  </si>
  <si>
    <t>深圳市龙岗区园山街道大康社区龙村路23号A栋102</t>
  </si>
  <si>
    <t>傅伟标</t>
  </si>
  <si>
    <t>深圳市龙岗区傅伟泰小吃店</t>
  </si>
  <si>
    <t>深圳市龙岗区园山街道西坑社区梧岗路18号101</t>
  </si>
  <si>
    <t>2024.6.21</t>
  </si>
  <si>
    <t>潘能文</t>
  </si>
  <si>
    <t>深圳市龙岗区铁记竹窝石磨肠粉店</t>
  </si>
  <si>
    <t>深圳市龙岗区园山街道西坑社区西坑一村梧岗四巷三号</t>
  </si>
  <si>
    <t>彭东波</t>
  </si>
  <si>
    <t>深圳市龙岗区东东豆腐档</t>
  </si>
  <si>
    <t>深圳市龙岗区园山街道大康社区山子下路南巷6、7号102</t>
  </si>
  <si>
    <t>刘清辉</t>
  </si>
  <si>
    <t>深圳市龙岗区肥仔辉快餐店</t>
  </si>
  <si>
    <t>深圳市龙岗区园山街道西坑社区凤凰路12号101</t>
  </si>
  <si>
    <t>2024.6.22</t>
  </si>
  <si>
    <t>陈群辉</t>
  </si>
  <si>
    <t>深圳市龙岗区园山群珍小食店</t>
  </si>
  <si>
    <t>深圳市龙岗区园山街道保安社区新坡塘二巷12号102</t>
  </si>
  <si>
    <t>2024.6.24</t>
  </si>
  <si>
    <t>詹美萍</t>
  </si>
  <si>
    <t>深圳市龙岗区晨之美营养早餐店</t>
  </si>
  <si>
    <t>深圳市龙岗区园山街道荷坳社区荷康路152号商铺</t>
  </si>
  <si>
    <t>2024.6.25</t>
  </si>
  <si>
    <t>陈银森</t>
  </si>
  <si>
    <t>深圳市龙岗区园山街道银森营养汤粉店</t>
  </si>
  <si>
    <t>深圳市龙岗区园山街道保安社区马五村三巷6号101</t>
  </si>
  <si>
    <t>2024.6.26</t>
  </si>
  <si>
    <t>陈莉梅</t>
  </si>
  <si>
    <t>深圳市龙岗区凤品轩西饼蛋糕坊</t>
  </si>
  <si>
    <t>深圳市龙岗区园山街道保安社区马五村九巷6号102</t>
  </si>
  <si>
    <t>2024.7.3</t>
  </si>
  <si>
    <t>林益清</t>
  </si>
  <si>
    <t>深圳市龙岗区林心怡小吃店</t>
  </si>
  <si>
    <t>深圳市龙岗区园山街道保安社区新园路36-38号101</t>
  </si>
  <si>
    <t>马技</t>
  </si>
  <si>
    <t>深圳市龙岗区小两口东北碳火烧烤店</t>
  </si>
  <si>
    <t>深圳市龙岗区园山街道荷坳社区荷康路174、176号</t>
  </si>
  <si>
    <t>黄赛波</t>
  </si>
  <si>
    <t>深圳市龙岗区黄赛波汤粉店</t>
  </si>
  <si>
    <t>深圳市龙岗区园山街道大康社区育英街22号</t>
  </si>
  <si>
    <t>2024.7.4</t>
  </si>
  <si>
    <t>魏敏</t>
  </si>
  <si>
    <t>深圳市龙岗区园山街道其林饭店</t>
  </si>
  <si>
    <t>深圳市龙区园山街道大康社区奔康路工业区16-2、16-4号101</t>
  </si>
  <si>
    <t>2024.7.8</t>
  </si>
  <si>
    <t>吴领先</t>
  </si>
  <si>
    <t>深圳市龙岗区领先小吃店</t>
  </si>
  <si>
    <t>深圳市龙岗区园山街道保安社区马五村马竹路22号</t>
  </si>
  <si>
    <t>聂春芳</t>
  </si>
  <si>
    <t>深圳市龙岗区春芳餐饮店</t>
  </si>
  <si>
    <t>深圳市龙岗区园山街道荷坳社区金源路111号104</t>
  </si>
  <si>
    <t>2024.7.9</t>
  </si>
  <si>
    <t>刘江</t>
  </si>
  <si>
    <t>深圳市龙岗区园山街道刘江麻辣烫店</t>
  </si>
  <si>
    <t>深圳市龙岗区园山街道西坑社区宝桐北路20号</t>
  </si>
  <si>
    <t>黄昭燕</t>
  </si>
  <si>
    <t>深圳市龙岗区黄昭燕快餐店</t>
  </si>
  <si>
    <t>深圳市龙岗区园山街道西坑村西湖路59号01号商铺一楼</t>
  </si>
  <si>
    <t>廖柔娜</t>
  </si>
  <si>
    <t>深圳市龙岗区蒸品烩肠粉店</t>
  </si>
  <si>
    <t>深圳市龙岗区园山街道西坑社区宝桐北路22号一楼商铺</t>
  </si>
  <si>
    <t>2024.7.10</t>
  </si>
  <si>
    <t>李丽芝</t>
  </si>
  <si>
    <t>深圳市龙岗区潮兴洪阳鱼粥餐厅</t>
  </si>
  <si>
    <t>深圳市龙岗区园山街道大康社区山子下路151-1号</t>
  </si>
  <si>
    <t>2024.7.11</t>
  </si>
  <si>
    <t>邱钟</t>
  </si>
  <si>
    <t>深圳市龙岗区盛檬小吃店</t>
  </si>
  <si>
    <t>深圳市龙岗区园山街道大康社区陈屋路43号102</t>
  </si>
  <si>
    <t>方佳旋</t>
  </si>
  <si>
    <t>深圳市龙岗区佳味轩神掌现捞小吃店</t>
  </si>
  <si>
    <t>深圳市龙岗区园山街道保安社区旱塘二路3号103</t>
  </si>
  <si>
    <t>江茂坤</t>
  </si>
  <si>
    <t>深圳市龙岗区园山永禾自选快餐店</t>
  </si>
  <si>
    <t>深圳市龙岗区园山街道西坑社区宝桐南路77号一楼1号铺</t>
  </si>
  <si>
    <t>甘惠珍</t>
  </si>
  <si>
    <t>深圳市龙岗区广惠肠粉店</t>
  </si>
  <si>
    <t>深圳市龙岗区园山街道西坑社区宝桐北路41号101</t>
  </si>
  <si>
    <t>2024.7.16</t>
  </si>
  <si>
    <t>严伟</t>
  </si>
  <si>
    <t>深圳市龙岗区伟记卤菜馆</t>
  </si>
  <si>
    <t>深圳市龙岗区园山街道保安社区坳东路43号102</t>
  </si>
  <si>
    <t>2024.7.23</t>
  </si>
  <si>
    <t>陈东海</t>
  </si>
  <si>
    <t>深圳市龙岗区经珠沙县小吃店</t>
  </si>
  <si>
    <t>深圳市龙岗区园山街道大康社区山子下路116、116-1号山子下路116-1</t>
  </si>
  <si>
    <t>郑镇平</t>
  </si>
  <si>
    <t>深圳市龙岗区横岗潮客味小食店</t>
  </si>
  <si>
    <t>深圳市龙岗区园山街道西坑社区宝桐南路79号101</t>
  </si>
  <si>
    <t>张文玲</t>
  </si>
  <si>
    <t>深圳市龙岗区西坑强记木桶饭店</t>
  </si>
  <si>
    <t>深圳市龙岗区园山街道西坑社区凤凰路8号105</t>
  </si>
  <si>
    <t>林炳贤</t>
  </si>
  <si>
    <t>深圳市龙岗区炳贤自选快餐店</t>
  </si>
  <si>
    <t>深圳市龙岗区园山街道西坑社区宝桐南路71号101</t>
  </si>
  <si>
    <t>2024.7.26</t>
  </si>
  <si>
    <t>王俊</t>
  </si>
  <si>
    <t>深圳市龙岗区园山街道香聚湘小吃店</t>
  </si>
  <si>
    <t>深圳市龙岗区园山街道荷社区金源路41号69号商铺</t>
  </si>
  <si>
    <t>谌辉</t>
  </si>
  <si>
    <t>深圳市龙岗区荷坳梓艺轩理发店</t>
  </si>
  <si>
    <t>深圳市龙岗区园山街道荷坳社区金源路200号</t>
  </si>
  <si>
    <t>刘海华</t>
  </si>
  <si>
    <t>深圳市龙岗区飘香武大郎烧饼店</t>
  </si>
  <si>
    <t>深圳市龙岗区园山街道荷坳社区金源路工业区金源路41-2</t>
  </si>
  <si>
    <t>郑可华</t>
  </si>
  <si>
    <t>深圳市龙岗区横岗郁华海鲜砂锅粥店</t>
  </si>
  <si>
    <t>深圳市龙岗区园山街道荷社区金源路41号59、61号商铺</t>
  </si>
  <si>
    <t>蔡兴秀</t>
  </si>
  <si>
    <t>深圳市龙岗区蔡兴秀面庄</t>
  </si>
  <si>
    <t>深圳市龙岗区园山街道荷坳社区金源路41号53号商铺-1</t>
  </si>
  <si>
    <t>杨海燕</t>
  </si>
  <si>
    <t>深圳市龙岗区海燕东北小吃店</t>
  </si>
  <si>
    <t>深圳市龙岗区园山街道荷坳社区金源路41号金源路53号</t>
  </si>
  <si>
    <t>刘忠平</t>
  </si>
  <si>
    <t>深圳市龙岗区江湖烧烤吧</t>
  </si>
  <si>
    <t>深圳市龙岗区园山街道荷坳社区金源路41号49号商铺</t>
  </si>
  <si>
    <t>2024.7.30</t>
  </si>
  <si>
    <t>唐兆柳</t>
  </si>
  <si>
    <t>深圳市龙岗区唐兆柳砂锅麻辣烫店</t>
  </si>
  <si>
    <t>深圳市龙岗区园山街道荷坳社区金源路47号</t>
  </si>
  <si>
    <t>田凌</t>
  </si>
  <si>
    <t>深圳市龙岗区田凌桂林米粉店</t>
  </si>
  <si>
    <t>深圳市龙岗区园山街道荷坳社区金源路41号45号商铺</t>
  </si>
  <si>
    <t>张旭娜</t>
  </si>
  <si>
    <t>深圳市龙岗区旭娜五谷渔粉店</t>
  </si>
  <si>
    <t>深圳市龙岗区园山街道荷坳社区金源路57号</t>
  </si>
  <si>
    <t>2024.8.2</t>
  </si>
  <si>
    <t>李丹丹</t>
  </si>
  <si>
    <t>李丹丹(深圳市龙岗区飘丹美美发店</t>
  </si>
  <si>
    <t>深圳市龙岗区园山街道荷坳社区荷康路150号150号商铺</t>
  </si>
  <si>
    <t>丁在永</t>
  </si>
  <si>
    <t>深圳市龙岗区园山街道香炸鸡锁骨小吃店</t>
  </si>
  <si>
    <t>深圳市龙岗区园山街道西坑社区宝桐北路20-1号101</t>
  </si>
  <si>
    <t>2024.8.3</t>
  </si>
  <si>
    <t>吕学忠</t>
  </si>
  <si>
    <t>深圳市龙岗区吕学忠小吃店</t>
  </si>
  <si>
    <t>深圳市龙岗区园山街道西坑社区宝桐北路84号101</t>
  </si>
  <si>
    <t>2024.8.7</t>
  </si>
  <si>
    <t>张浩伟</t>
  </si>
  <si>
    <t>深圳市龙岗区永咊自选快餐店</t>
  </si>
  <si>
    <t>深圳市龙岗区园山街道保安社区坳南街22-1号101</t>
  </si>
  <si>
    <t>彭会禄</t>
  </si>
  <si>
    <t>深圳市龙岗区华禄记快餐店</t>
  </si>
  <si>
    <t>深圳市龙岗区园山街道西坑社区西湖路59号101</t>
  </si>
  <si>
    <t>2024.8.8</t>
  </si>
  <si>
    <t>夏建冬</t>
  </si>
  <si>
    <t>深圳市龙岗区梦乡园餐饮店</t>
  </si>
  <si>
    <t>深圳市龙岗区园山街道西坑社区宝桐北路44号101</t>
  </si>
  <si>
    <t>冯杭州</t>
  </si>
  <si>
    <t>深圳市龙岗区君卓记快餐店</t>
  </si>
  <si>
    <t>深圳市龙岗区园山街道大康社区龙村创业路2一9号</t>
  </si>
  <si>
    <t>2024.8.13</t>
  </si>
  <si>
    <t>陈坤明</t>
  </si>
  <si>
    <t>深圳市龙岗区西坑潮州砂锅粥大排档</t>
  </si>
  <si>
    <t>深圳市龙岗区园山街道西坑社区宝桐北路67号A101</t>
  </si>
  <si>
    <t>张天保</t>
  </si>
  <si>
    <t>深圳市龙岗区宝哥记小吃店</t>
  </si>
  <si>
    <t>深圳市龙岗区园山街道西坑社区西坑一村工业区3号A2A3</t>
  </si>
  <si>
    <t>官振艺</t>
  </si>
  <si>
    <t>深圳市龙岗区园山官记原味汤粉王店</t>
  </si>
  <si>
    <t>深圳市龙岗区园山街道保安社区坳背二村二区04号</t>
  </si>
  <si>
    <t>2024.8.15</t>
  </si>
  <si>
    <t>李嘉隆</t>
  </si>
  <si>
    <t>深圳市猪买买餐饮贸易有限公司</t>
  </si>
  <si>
    <t>深圳市龙岗区园山街道大康社区安康路106-1、106-2、106-3号102</t>
  </si>
  <si>
    <t>2024.8.16</t>
  </si>
  <si>
    <t>何桂香</t>
  </si>
  <si>
    <t>深圳市龙岗区园山小禾肠粉店</t>
  </si>
  <si>
    <t>深圳市龙岗区园山街道西坑社区西湖新村21号103</t>
  </si>
  <si>
    <t>范李娜</t>
  </si>
  <si>
    <t>深圳市龙岗区辛麻到快餐店</t>
  </si>
  <si>
    <t>深圳市龙岗区园山街道大康社区安康路59-1、59-2号101</t>
  </si>
  <si>
    <t>2024.8.19</t>
  </si>
  <si>
    <t>凤尔剑</t>
  </si>
  <si>
    <t>深圳市龙岗区凤记餐饮店</t>
  </si>
  <si>
    <t>侯汝金</t>
  </si>
  <si>
    <t>深圳市龙岗区汝金餐饮店</t>
  </si>
  <si>
    <t>深圳市龙岗区园山街道大康社区大王路18号101</t>
  </si>
  <si>
    <t>邹国亮</t>
  </si>
  <si>
    <t>深圳市龙岗区常来早餐店</t>
  </si>
  <si>
    <t>深圳市龙岗区园山街道安良社区油甘园路17-1号102</t>
  </si>
  <si>
    <t>2024.8.20</t>
  </si>
  <si>
    <t>车玲玲</t>
  </si>
  <si>
    <t>深圳市龙岗区园山街道安良第一幼儿园</t>
  </si>
  <si>
    <t>深圳市龙岗区园山街道安良社区安良路142号</t>
  </si>
  <si>
    <t>2024.8.27</t>
  </si>
  <si>
    <t>刁登武</t>
  </si>
  <si>
    <t>深圳市龙岗区园山街道刁记川味豆花鱼餐厅</t>
  </si>
  <si>
    <t>深圳市龙岗区园山街道保安社区永湖七巷4号102</t>
  </si>
  <si>
    <t>秦秀芳</t>
  </si>
  <si>
    <t>深圳市龙岗区秦秀芳餐饮店</t>
  </si>
  <si>
    <t>深圳市龙岗区园山街道大康社区安兴路76号101</t>
  </si>
  <si>
    <t>黄业亮</t>
  </si>
  <si>
    <t>深圳市龙岗区肥亮美食店</t>
  </si>
  <si>
    <t>深圳市龙岗区园山街道西坑社区宝南路75号101</t>
  </si>
  <si>
    <t>2024.8.28</t>
  </si>
  <si>
    <t>吴祥林</t>
  </si>
  <si>
    <t>深圳市龙岗区园山街道棒味棒餐饮店</t>
  </si>
  <si>
    <t>深圳市龙岗区园山街道西坑社区凤凰路2号110</t>
  </si>
  <si>
    <t>易礼聪</t>
  </si>
  <si>
    <t>深圳市龙岗区园山街道棒味棒川菜馆</t>
  </si>
  <si>
    <t>深圳市龙岗区园山街道西坑社区梧岗路号19号102</t>
  </si>
  <si>
    <t>2024.9.2</t>
  </si>
  <si>
    <t>沈声荣</t>
  </si>
  <si>
    <t>深圳市龙岗区沈声荣沙县小吃店</t>
  </si>
  <si>
    <t>深圳市龙岗区园山街道大康社区龙村花园路8号</t>
  </si>
  <si>
    <t>刘汉秀</t>
  </si>
  <si>
    <t>深圳市龙岗区汉秀川菜馆店</t>
  </si>
  <si>
    <t>深圳市龙岗区园山街道坳背二村坳新路17-1号</t>
  </si>
  <si>
    <t>2024.9.5</t>
  </si>
  <si>
    <t>马维祥</t>
  </si>
  <si>
    <t>深圳市龙岗区东拉黑兰州拉面馆</t>
  </si>
  <si>
    <t>深圳市龙岗区园山街道保安社区坳新路26号坳新路26号102</t>
  </si>
  <si>
    <t>2024.9.10</t>
  </si>
  <si>
    <t>陈晓金</t>
  </si>
  <si>
    <t>深圳市龙岗区权记砂锅粥店</t>
  </si>
  <si>
    <t>深圳市龙岗区园山街道西坑社区宝南路75号102</t>
  </si>
  <si>
    <t>2024.9.18</t>
  </si>
  <si>
    <t>肖正高</t>
  </si>
  <si>
    <t>深圳市龙岗区西坑猪肚鸡餐厅</t>
  </si>
  <si>
    <t>深圳市龙岗区园山街道西坑社区宝桐北路11号101</t>
  </si>
  <si>
    <t>肖卓华</t>
  </si>
  <si>
    <t>深圳市龙岗区华先肠粉店</t>
  </si>
  <si>
    <t>深圳市龙岗区园山街道安良社区瑚都路1号102</t>
  </si>
  <si>
    <t>周燕兵</t>
  </si>
  <si>
    <t>深圳市龙岗区燕兵包子店</t>
  </si>
  <si>
    <t>深圳市龙岗区园山街道大康社区莘塘东区新村102号101</t>
  </si>
  <si>
    <t>没有发票，取消补贴</t>
  </si>
  <si>
    <t>2024.9.26</t>
  </si>
  <si>
    <t>张海兵</t>
  </si>
  <si>
    <t>深圳市龙岗区张海兵小吃店</t>
  </si>
  <si>
    <t>深圳市龙岗区园山街道保安社区马五村马竹路31号</t>
  </si>
  <si>
    <t>叶盛旺</t>
  </si>
  <si>
    <t>深圳市龙岗区金粉食家米粉店</t>
  </si>
  <si>
    <t>深圳市龙岗区园山街道保安社区马竹路43号101</t>
  </si>
  <si>
    <t>王鲜艳</t>
  </si>
  <si>
    <t>深圳市龙岗区兴粮包子店</t>
  </si>
  <si>
    <t>深圳市龙岗区园山街道保安社区马竹路43号-1</t>
  </si>
  <si>
    <t>詹林煌</t>
  </si>
  <si>
    <t>深圳市龙岗区林煌陈记隆江猪脚饭店</t>
  </si>
  <si>
    <t>深圳市龙岗区园山街道保安社区广达路6号105</t>
  </si>
  <si>
    <t>2024.9.29</t>
  </si>
  <si>
    <t>何洪英</t>
  </si>
  <si>
    <t>深圳市龙岗区润发渔粉店</t>
  </si>
  <si>
    <t>深圳市龙区园山街道保安社区坳新路85-1号101</t>
  </si>
  <si>
    <t>2024.10.8</t>
  </si>
  <si>
    <t>陈建宇</t>
  </si>
  <si>
    <t>深圳市龙岗区陈建宇小吃店</t>
  </si>
  <si>
    <t>深圳市龙岗区园山街道大康社区陈屋路50号</t>
  </si>
  <si>
    <t>2024.10.10</t>
  </si>
  <si>
    <t>王欢</t>
  </si>
  <si>
    <t>深圳市龙岗区伟欢麻辣烫小吃店</t>
  </si>
  <si>
    <t>深圳市龙岗区园山街道保安社区早塘二路3号101铺</t>
  </si>
  <si>
    <t>杜博</t>
  </si>
  <si>
    <t>深圳市龙岗区避风塘烤活鱼店</t>
  </si>
  <si>
    <t>深圳市龙岗区园山街道安良五村油田路30号</t>
  </si>
  <si>
    <t>2024.10.20</t>
  </si>
  <si>
    <t>姜娟</t>
  </si>
  <si>
    <t>深圳市龙岗区川客餐饮店</t>
  </si>
  <si>
    <t>深圳市龙岗区园山街道保安社区坳新路121号101</t>
  </si>
  <si>
    <t>2024.10.23</t>
  </si>
  <si>
    <t>廖伟宁</t>
  </si>
  <si>
    <t>深圳市龙岗区伟宁餐饮店</t>
  </si>
  <si>
    <t>深圳市龙岗区圆山街道安良社区沙坪路20号101</t>
  </si>
  <si>
    <t>倪主超</t>
  </si>
  <si>
    <t>深圳市龙岗区园山街道阿康川菜馆</t>
  </si>
  <si>
    <t>深圳市龙岗区园山街道坳背二村坳新路17-10号商铺</t>
  </si>
  <si>
    <t>徐小波</t>
  </si>
  <si>
    <t>深圳市龙岗区晓湘木桶饭店</t>
  </si>
  <si>
    <t>深圳市龙岗区园山街道坳背二村坳新路17-4号</t>
  </si>
  <si>
    <t>2024.10.30</t>
  </si>
  <si>
    <t>黄仕浓</t>
  </si>
  <si>
    <t>深圳市龙岗区园山街道和兴酸菜鱼店</t>
  </si>
  <si>
    <t>深圳市龙岗区园山街道保安社区坳新路85号106</t>
  </si>
  <si>
    <t>唐义兰</t>
  </si>
  <si>
    <t>深圳市龙岗区唐记一品乔烧活鱼餐厅</t>
  </si>
  <si>
    <t>深圳市龙岗区园山街道保安社区坳二新村47号101</t>
  </si>
  <si>
    <t>2024.11.1</t>
  </si>
  <si>
    <t>张茂</t>
  </si>
  <si>
    <t>深圳市龙岗区每时鲜包子店</t>
  </si>
  <si>
    <t>深圳市龙岗区园山街道保安社区坳新路77号坳新路77号101</t>
  </si>
  <si>
    <t>张丽英</t>
  </si>
  <si>
    <t>深圳市龙岗区湘汇鸿农家菜馆</t>
  </si>
  <si>
    <t>深圳市龙岗区园山街道大康社区创业路25号102</t>
  </si>
  <si>
    <t>2024.11.3</t>
  </si>
  <si>
    <t>曾建如</t>
  </si>
  <si>
    <t>深圳市龙岗区园山蜀湘川快餐店</t>
  </si>
  <si>
    <t>深圳市龙岗区园山街道坳背二村3号一楼</t>
  </si>
  <si>
    <t>黄业</t>
  </si>
  <si>
    <t>深圳市龙岗区横岗黄业小吃店</t>
  </si>
  <si>
    <t>深圳市龙岗区园山街道保安社区坳新路85-1号102</t>
  </si>
  <si>
    <t>刘恒铭</t>
  </si>
  <si>
    <t>深圳市龙岗区食得福铭鑫小吃店</t>
  </si>
  <si>
    <t>深圳市龙岗区园山街道保安社区坳东路45号101</t>
  </si>
  <si>
    <t>2024.11.5</t>
  </si>
  <si>
    <t>刘远平</t>
  </si>
  <si>
    <t>深圳市龙岗区远平理发店</t>
  </si>
  <si>
    <t>深圳市龙岗区园山街道安良五村福坑路21号一楼</t>
  </si>
  <si>
    <t>单务丙</t>
  </si>
  <si>
    <t>深圳市龙岗区淇宸小吃店</t>
  </si>
  <si>
    <t>深圳市龙岗区园山街道安良社区安良八村沙坪路64号一楼</t>
  </si>
  <si>
    <t>古凌婷</t>
  </si>
  <si>
    <t>深圳市龙岗区丰鲜来餐饮店</t>
  </si>
  <si>
    <t>深圳市龙岗区园山街道大康社区莘塘安兴路102号103</t>
  </si>
  <si>
    <t>黄锡泉</t>
  </si>
  <si>
    <t>深圳市龙岗区园山黄锡泉小吃店</t>
  </si>
  <si>
    <t>深圳市龙岗区园山街道保安社区马五村十巷5号102</t>
  </si>
  <si>
    <t>2024.11.6</t>
  </si>
  <si>
    <t>孙莉花</t>
  </si>
  <si>
    <t>深圳市龙岗区飞飞面馆</t>
  </si>
  <si>
    <t>深圳市龙岗区园山街道保安社区坳新路12号103</t>
  </si>
  <si>
    <t>2024.11.7</t>
  </si>
  <si>
    <t>彭京都</t>
  </si>
  <si>
    <t>深圳市龙岗区园山街道自在香餐饮店</t>
  </si>
  <si>
    <t>深圳市龙岗区园山街道西坑社区宝桐北路120号101</t>
  </si>
  <si>
    <t>2024.11.10</t>
  </si>
  <si>
    <t>李赵明</t>
  </si>
  <si>
    <t>深圳市龙岗区李赵明小吃店</t>
  </si>
  <si>
    <t>深圳市龙岗区园山街道西坑宝桐北路71号</t>
  </si>
  <si>
    <t>黄若兴</t>
  </si>
  <si>
    <t>深圳市龙岗区园山街道潮汕容兴肉丸店</t>
  </si>
  <si>
    <t>深圳市龙岗区园山街道大康社区莘野路6号102</t>
  </si>
  <si>
    <t>2024.11.15</t>
  </si>
  <si>
    <t>温彩银</t>
  </si>
  <si>
    <t>深圳市龙岗区足煎小食店</t>
  </si>
  <si>
    <t>深圳市龙岗区园山街道西坑社区宝桐北路69号第9栋101</t>
  </si>
  <si>
    <t>张冬莲</t>
  </si>
  <si>
    <t>深圳龙岗区爽派快餐店</t>
  </si>
  <si>
    <t>深圳市龙岗区园山街道西坑社区富坑九巷5号101</t>
  </si>
  <si>
    <t>李金波</t>
  </si>
  <si>
    <t>深圳市龙岗区诚诚烤鱼店</t>
  </si>
  <si>
    <t>深圳市龙岗区园山街道荷坳社区荷康路130号-132号商铺</t>
  </si>
  <si>
    <t>2024.11.19</t>
  </si>
  <si>
    <t>陈胜</t>
  </si>
  <si>
    <t>深圳市龙岗区园山梁平餐馆</t>
  </si>
  <si>
    <t>深圳市龙岗区园山街道荷坳社区荷康路138号</t>
  </si>
  <si>
    <t>2024.11.27</t>
  </si>
  <si>
    <t>赵霞</t>
  </si>
  <si>
    <t>深圳宝润记餐饮管理有限公司大康店</t>
  </si>
  <si>
    <t>深圳市龙岗区园山街道大康社区山子下路236、238号101</t>
  </si>
  <si>
    <t>杨世伟</t>
  </si>
  <si>
    <t>深圳市龙岗区怡欣早餐店</t>
  </si>
  <si>
    <t>深圳市龙岗区园山街道荷坳社区荷康路112号荷康路116号</t>
  </si>
  <si>
    <t>2024.12.2</t>
  </si>
  <si>
    <t>谢俊彬</t>
  </si>
  <si>
    <t>深圳市龙岗区滋味更佳牛肉面馆</t>
  </si>
  <si>
    <t>深圳市龙岗区横岗街道大康社区福田路三巷16号</t>
  </si>
  <si>
    <t>2024.12.10</t>
  </si>
  <si>
    <t>黄晓东</t>
  </si>
  <si>
    <t>深圳市龙岗区园山黄晓东肠粉店</t>
  </si>
  <si>
    <t>深圳市龙岗区园山街道新坡塘12号101商铺</t>
  </si>
  <si>
    <t>2024.12.13</t>
  </si>
  <si>
    <t>徐南粤</t>
  </si>
  <si>
    <t>深圳市龙岗区东港胜客家餐厅</t>
  </si>
  <si>
    <t>深圳市龙岗区园山街道荷坳社区坳环二巷1号101</t>
  </si>
  <si>
    <t>2024.12.20</t>
  </si>
  <si>
    <t>卓锦奎</t>
  </si>
  <si>
    <t>深圳市龙岗区煲味王餐饮店</t>
  </si>
  <si>
    <t>深圳市龙岗区园山街道保安社区坳背新屋14号101</t>
  </si>
  <si>
    <t>2024.12.26</t>
  </si>
  <si>
    <t>卢武江</t>
  </si>
  <si>
    <t>深圳市龙岗区武红小吃店</t>
  </si>
  <si>
    <t>深圳市龙岗区园山街道荷坳社区荷坳路39号101</t>
  </si>
  <si>
    <t>夏中浩</t>
  </si>
  <si>
    <t>深圳市龙岗区夏掌勺美食店</t>
  </si>
  <si>
    <t>深圳市龙岗区园山街道安社区坳二路26号102</t>
  </si>
  <si>
    <t>2024.12.27</t>
  </si>
  <si>
    <t>许晓芬</t>
  </si>
  <si>
    <t>深圳市龙岗区许晓芬餐馆</t>
  </si>
  <si>
    <t>深圳市龙岗区园山街道西坑社区宝桐北路160号101</t>
  </si>
  <si>
    <t>张分章</t>
  </si>
  <si>
    <t>深圳市龙岗区丽敏汤粉店</t>
  </si>
  <si>
    <t>深圳市龙岗区园山街道安良社区安业路23号101</t>
  </si>
  <si>
    <t>陈冬发</t>
  </si>
  <si>
    <t>深圳市龙岗区园山陈冬发小吃店</t>
  </si>
  <si>
    <t>深圳市龙岗区园山街道安良社区安良八村沙坪路74号一楼</t>
  </si>
  <si>
    <t>蓝亚平</t>
  </si>
  <si>
    <t>深圳市龙岗区余蓝小吃店</t>
  </si>
  <si>
    <t>深圳市龙岗区园山街道安良社区荔园路12号105</t>
  </si>
  <si>
    <t>2024.12.29</t>
  </si>
  <si>
    <t>温秀德</t>
  </si>
  <si>
    <t>深圳市龙岗区一线餐吧</t>
  </si>
  <si>
    <t>深圳市龙岗区园山街道大康社区山子下路南巷26号</t>
  </si>
  <si>
    <t>龚春平</t>
  </si>
  <si>
    <t>深圳市龙岗区园山稻味缘自选快餐店</t>
  </si>
  <si>
    <t>深圳市龙岗区园山街道大康社区大万路1-30、1-31号102</t>
  </si>
  <si>
    <t>妥文军</t>
  </si>
  <si>
    <t>深圳市龙岗区伊林拉面店</t>
  </si>
  <si>
    <t>深圳市龙岗区园山街道安良社区安业路23号105</t>
  </si>
  <si>
    <t>2024.12.30</t>
  </si>
  <si>
    <t>官海金</t>
  </si>
  <si>
    <t>深圳市龙岗区官海金快餐店</t>
  </si>
  <si>
    <t>深圳市龙岗区园山街道荷坳社区荷康路194号商铺184</t>
  </si>
  <si>
    <t>梁仕淡</t>
  </si>
  <si>
    <t>深圳市龙岗区梓灏好肠粉店</t>
  </si>
  <si>
    <t>深圳市龙岗区横岗街道龙村花园路28-2号</t>
  </si>
  <si>
    <t>2024.12.31</t>
  </si>
  <si>
    <t>张德保</t>
  </si>
  <si>
    <t>深圳市龙岗区相聚餐饮店</t>
  </si>
  <si>
    <t>深圳市龙岗区园山街道安良社区荔园路12号106</t>
  </si>
  <si>
    <t>罗苏海</t>
  </si>
  <si>
    <t>深圳市龙岗区罗苏海快餐店</t>
  </si>
  <si>
    <t>深圳市龙岗区园山街道安良社区安业路23号104</t>
  </si>
  <si>
    <t>肖杏芬</t>
  </si>
  <si>
    <t>深圳市龙岗区肖潇家常菜馆</t>
  </si>
  <si>
    <t>深圳市龙区园山街道大康社区安康路11号101</t>
  </si>
  <si>
    <t>2023.8.22</t>
  </si>
  <si>
    <t>吴欣</t>
  </si>
  <si>
    <t>深圳市龙岗区佑佑家理发店</t>
  </si>
  <si>
    <t>深圳市龙岗区园山街道大康社区山子下路82-1号103</t>
  </si>
  <si>
    <t>2023.9.6</t>
  </si>
  <si>
    <t>谢金丽</t>
  </si>
  <si>
    <t>深圳市龙岗区金丽沙县小吃店</t>
  </si>
  <si>
    <t>深圳市龙岗区园山街道保安社区马六路73号102</t>
  </si>
  <si>
    <t>2023.8.21</t>
  </si>
  <si>
    <t>谢洪春</t>
  </si>
  <si>
    <t>深圳市龙岗区小春汤粉店</t>
  </si>
  <si>
    <t>深圳市龙岗区园山街道大康社区山子下路123号101</t>
  </si>
  <si>
    <t>2023.9.24</t>
  </si>
  <si>
    <t>黎万刚</t>
  </si>
  <si>
    <t>深圳市龙岗区黎万刚餐饮店</t>
  </si>
  <si>
    <t>深圳市龙岗区园山街道保安社区马六路75号101</t>
  </si>
  <si>
    <t>2023.8.31</t>
  </si>
  <si>
    <t>朱泽芳</t>
  </si>
  <si>
    <t>深圳市龙岗区园山街道友家喜面饮店</t>
  </si>
  <si>
    <t>深圳市龙岗区园山街道保安社区独竹街43-2号104</t>
  </si>
  <si>
    <t>范静</t>
  </si>
  <si>
    <t>深圳市龙岗区好鸿运餐饮店</t>
  </si>
  <si>
    <t>深圳市龙岗区园山街道大康社区山子下路108号102</t>
  </si>
  <si>
    <t>袁少平</t>
  </si>
  <si>
    <t>深圳市龙岗区粒粒辛快餐店</t>
  </si>
  <si>
    <t>深圳市龙岗区园山街道保安社区独竹村环竹路8号一楼101铺</t>
  </si>
  <si>
    <t>2023.9.22</t>
  </si>
  <si>
    <t>计杰根</t>
  </si>
  <si>
    <t>深圳市龙岗区结红旺包子店</t>
  </si>
  <si>
    <t>深圳市龙岗区园街道安良社区沙排路20号102</t>
  </si>
  <si>
    <t>李如意</t>
  </si>
  <si>
    <t>深圳市龙岗区保安简龙烤鱼店</t>
  </si>
  <si>
    <t>深圳市龙岗区园山街道保安社区简龙村水库路8号101</t>
  </si>
  <si>
    <t>2023.9.16</t>
  </si>
  <si>
    <t>张锦峰</t>
  </si>
  <si>
    <t>深圳市龙岗区张锦峰小吃店</t>
  </si>
  <si>
    <t>深圳市龙岗区园山街道大康社区莘野路22-1号103</t>
  </si>
  <si>
    <t>陈海文</t>
  </si>
  <si>
    <t>深圳市龙岗区陈海文小吃店</t>
  </si>
  <si>
    <t>深圳市龙岗区园山街道保安社区马六村三巷2号101</t>
  </si>
  <si>
    <t>廖新来</t>
  </si>
  <si>
    <t>深圳市龙岗区来新小吃店</t>
  </si>
  <si>
    <t>深圳市龙岗区园山街道大康社区龙兴路21号102</t>
  </si>
  <si>
    <t>周承可</t>
  </si>
  <si>
    <t>深圳市龙岗区胜可小吃店</t>
  </si>
  <si>
    <t>深圳市龙岗区园山街道大康社区育英街24号101</t>
  </si>
  <si>
    <t>何秋容</t>
  </si>
  <si>
    <t>深圳市龙岗区大凤厨娘小吃店</t>
  </si>
  <si>
    <t>深圳市龙岗区园山街道大康社区大凤新村35号101</t>
  </si>
  <si>
    <t>2023.9.18</t>
  </si>
  <si>
    <t>张心</t>
  </si>
  <si>
    <t>深圳市龙岗区小白麻辣烫餐饮店</t>
  </si>
  <si>
    <t>深圳市龙岗区园山街道大康社区创业路9-2号103</t>
  </si>
  <si>
    <t>胡浪明</t>
  </si>
  <si>
    <t>深圳市龙岗区五村街坊小吃店</t>
  </si>
  <si>
    <t>深圳市龙岗区园山街道安良社区油田路58号101</t>
  </si>
  <si>
    <t>吴荣弟</t>
  </si>
  <si>
    <t>深圳市龙岗区吴荣弟面馆</t>
  </si>
  <si>
    <t>深圳市龙岗区园山街道上下围村10栋一楼2号</t>
  </si>
  <si>
    <t>2023.9.25</t>
  </si>
  <si>
    <t>曾维春</t>
  </si>
  <si>
    <t>深圳市龙岗区维春小吃店</t>
  </si>
  <si>
    <t>深圳市龙岗区园山街道大厦社区创业路2-7号</t>
  </si>
  <si>
    <t>赵国平</t>
  </si>
  <si>
    <t>深圳市龙岗区湘川小园餐厅</t>
  </si>
  <si>
    <t>深圳市龙岗区园山街道189商业街独竹村24号106铺</t>
  </si>
  <si>
    <t>李法兰</t>
  </si>
  <si>
    <t>深圳市龙岗区阿兰早餐店</t>
  </si>
  <si>
    <t>深圳市龙岗区园山街道保安社区简一居民小组16栋1楼</t>
  </si>
  <si>
    <t>2023.8.23</t>
  </si>
  <si>
    <t>郑学文</t>
  </si>
  <si>
    <t>深圳市岸上人家餐饮有限公司</t>
  </si>
  <si>
    <t>深圳市龙岗区园山街道大康社区山子下路287号</t>
  </si>
  <si>
    <t>陈向春</t>
  </si>
  <si>
    <t>深圳市龙岗区陈福春包子店</t>
  </si>
  <si>
    <t>深圳市龙岗区园山街道大康社区山子下路7-1号</t>
  </si>
  <si>
    <t>2023.10.7</t>
  </si>
  <si>
    <t>陈晓春</t>
  </si>
  <si>
    <t>深圳市龙岗区佰斯堡蛋糕店</t>
  </si>
  <si>
    <t>深圳市龙岗区园山街道保安社区马六村马六路81号一楼</t>
  </si>
  <si>
    <t>2023.10.20</t>
  </si>
  <si>
    <t>张永监</t>
  </si>
  <si>
    <t>深圳市龙岗区张永监肠粉店</t>
  </si>
  <si>
    <t>深圳市龙岗区园山街道大康社区水岭路19号一楼</t>
  </si>
  <si>
    <t>2023.10.19</t>
  </si>
  <si>
    <t>陈小鹏</t>
  </si>
  <si>
    <t>深圳市龙岗区陈小朋小吃店</t>
  </si>
  <si>
    <t>深圳市龙岗区园山街道保安社区简龙水库路6号101</t>
  </si>
  <si>
    <t>2023.11.27</t>
  </si>
  <si>
    <t>纪玉新</t>
  </si>
  <si>
    <t>深圳小五哥餐饮管理有限公司大运分公司</t>
  </si>
  <si>
    <t>深圳市龙岗区园山街道荷坳社区红棉路167号颐安都会中央四期1栋商铺6</t>
  </si>
  <si>
    <t>合计：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</si>
</sst>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name val="宋体"/>
      <charset val="134"/>
    </font>
    <font>
      <sz val="16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283"/>
  <sheetViews>
    <sheetView tabSelected="1" view="pageBreakPreview" zoomScale="85" zoomScaleNormal="85" workbookViewId="0">
      <pane ySplit="4" topLeftCell="A14" activePane="bottomLeft" state="frozen"/>
      <selection/>
      <selection pane="bottomLeft" activeCell="E14" sqref="E14"/>
    </sheetView>
  </sheetViews>
  <sheetFormatPr defaultColWidth="9" defaultRowHeight="15.75"/>
  <cols>
    <col min="1" max="1" width="6.03333333333333" style="3" customWidth="1"/>
    <col min="2" max="2" width="11.5" style="3" customWidth="1"/>
    <col min="3" max="3" width="10.1416666666667" style="3" customWidth="1"/>
    <col min="4" max="4" width="44.125" style="3" customWidth="1"/>
    <col min="5" max="5" width="57.7916666666667" style="3" customWidth="1"/>
    <col min="6" max="7" width="11.5" style="3" customWidth="1"/>
    <col min="8" max="8" width="18.625" style="4" customWidth="1"/>
    <col min="9" max="11" width="12.625" style="4" customWidth="1"/>
    <col min="12" max="12" width="6.325" style="4" customWidth="1"/>
    <col min="13" max="13" width="19.125" style="3" hidden="1" customWidth="1"/>
    <col min="14" max="16384" width="9" style="1"/>
  </cols>
  <sheetData>
    <row r="1" s="1" customFormat="1" ht="58" customHeight="1" spans="1:13">
      <c r="A1" s="5" t="s">
        <v>0</v>
      </c>
      <c r="B1" s="5"/>
      <c r="C1" s="5"/>
      <c r="D1" s="5"/>
      <c r="E1" s="5"/>
      <c r="F1" s="5"/>
      <c r="G1" s="5"/>
      <c r="H1" s="13"/>
      <c r="I1" s="13"/>
      <c r="J1" s="13"/>
      <c r="K1" s="13"/>
      <c r="L1" s="13"/>
      <c r="M1" s="5"/>
    </row>
    <row r="2" s="1" customFormat="1" ht="58" customHeight="1" spans="1:13">
      <c r="A2" s="6" t="s">
        <v>1</v>
      </c>
      <c r="B2" s="6"/>
      <c r="C2" s="6"/>
      <c r="D2" s="7"/>
      <c r="E2" s="7"/>
      <c r="F2" s="6"/>
      <c r="G2" s="6"/>
      <c r="H2" s="14" t="s">
        <v>2</v>
      </c>
      <c r="I2" s="14"/>
      <c r="J2" s="14"/>
      <c r="K2" s="14"/>
      <c r="L2" s="14"/>
      <c r="M2" s="6"/>
    </row>
    <row r="3" s="1" customFormat="1" ht="58" customHeight="1" spans="1:13">
      <c r="A3" s="6" t="s">
        <v>3</v>
      </c>
      <c r="B3" s="6"/>
      <c r="C3" s="6"/>
      <c r="D3" s="7"/>
      <c r="E3" s="7"/>
      <c r="F3" s="6"/>
      <c r="G3" s="6"/>
      <c r="H3" s="14" t="s">
        <v>4</v>
      </c>
      <c r="I3" s="14"/>
      <c r="J3" s="14"/>
      <c r="K3" s="14"/>
      <c r="L3" s="14"/>
      <c r="M3" s="6"/>
    </row>
    <row r="4" s="1" customFormat="1" ht="56" customHeight="1" spans="1:13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15" t="s">
        <v>12</v>
      </c>
      <c r="I4" s="15" t="s">
        <v>13</v>
      </c>
      <c r="J4" s="15" t="s">
        <v>14</v>
      </c>
      <c r="K4" s="15" t="s">
        <v>15</v>
      </c>
      <c r="L4" s="8" t="s">
        <v>16</v>
      </c>
      <c r="M4" s="17"/>
    </row>
    <row r="5" s="2" customFormat="1" ht="36" customHeight="1" spans="1:13">
      <c r="A5" s="9">
        <v>1</v>
      </c>
      <c r="B5" s="10" t="s">
        <v>17</v>
      </c>
      <c r="C5" s="10" t="s">
        <v>18</v>
      </c>
      <c r="D5" s="11" t="s">
        <v>19</v>
      </c>
      <c r="E5" s="11" t="s">
        <v>20</v>
      </c>
      <c r="F5" s="11">
        <v>666.9</v>
      </c>
      <c r="G5" s="11">
        <v>2150</v>
      </c>
      <c r="H5" s="16">
        <f t="shared" ref="H5:H68" si="0">SUM(F5:G5)</f>
        <v>2816.9</v>
      </c>
      <c r="I5" s="16">
        <f t="shared" ref="I5:I10" si="1">H5-(H5-2000)</f>
        <v>2000</v>
      </c>
      <c r="J5" s="16">
        <f t="shared" ref="J5:J68" si="2">I5*50%</f>
        <v>1000</v>
      </c>
      <c r="K5" s="16">
        <f t="shared" ref="K5:K68" si="3">I5*50%</f>
        <v>1000</v>
      </c>
      <c r="L5" s="16"/>
      <c r="M5" s="18"/>
    </row>
    <row r="6" s="2" customFormat="1" ht="36" customHeight="1" spans="1:13">
      <c r="A6" s="9">
        <v>2</v>
      </c>
      <c r="B6" s="10" t="s">
        <v>17</v>
      </c>
      <c r="C6" s="10" t="s">
        <v>21</v>
      </c>
      <c r="D6" s="11" t="s">
        <v>22</v>
      </c>
      <c r="E6" s="11" t="s">
        <v>23</v>
      </c>
      <c r="F6" s="11">
        <v>1026</v>
      </c>
      <c r="G6" s="11">
        <v>0</v>
      </c>
      <c r="H6" s="16">
        <f t="shared" si="0"/>
        <v>1026</v>
      </c>
      <c r="I6" s="16">
        <f t="shared" ref="I6:I11" si="4">2000-(2000-H6)</f>
        <v>1026</v>
      </c>
      <c r="J6" s="16">
        <f t="shared" si="2"/>
        <v>513</v>
      </c>
      <c r="K6" s="16">
        <f t="shared" si="3"/>
        <v>513</v>
      </c>
      <c r="L6" s="16"/>
      <c r="M6" s="18"/>
    </row>
    <row r="7" s="2" customFormat="1" ht="36" customHeight="1" spans="1:13">
      <c r="A7" s="9">
        <v>3</v>
      </c>
      <c r="B7" s="10" t="s">
        <v>17</v>
      </c>
      <c r="C7" s="10" t="s">
        <v>24</v>
      </c>
      <c r="D7" s="11" t="s">
        <v>25</v>
      </c>
      <c r="E7" s="11" t="s">
        <v>26</v>
      </c>
      <c r="F7" s="11">
        <v>461.7</v>
      </c>
      <c r="G7" s="11">
        <v>0</v>
      </c>
      <c r="H7" s="16">
        <f t="shared" si="0"/>
        <v>461.7</v>
      </c>
      <c r="I7" s="16">
        <f t="shared" si="4"/>
        <v>461.7</v>
      </c>
      <c r="J7" s="16">
        <f t="shared" si="2"/>
        <v>230.85</v>
      </c>
      <c r="K7" s="16">
        <f t="shared" si="3"/>
        <v>230.85</v>
      </c>
      <c r="L7" s="16"/>
      <c r="M7" s="18"/>
    </row>
    <row r="8" s="2" customFormat="1" ht="36" customHeight="1" spans="1:13">
      <c r="A8" s="9">
        <v>4</v>
      </c>
      <c r="B8" s="10" t="s">
        <v>17</v>
      </c>
      <c r="C8" s="10" t="s">
        <v>27</v>
      </c>
      <c r="D8" s="11" t="s">
        <v>28</v>
      </c>
      <c r="E8" s="11" t="s">
        <v>29</v>
      </c>
      <c r="F8" s="11">
        <v>2359.8</v>
      </c>
      <c r="G8" s="11">
        <v>0</v>
      </c>
      <c r="H8" s="16">
        <f t="shared" si="0"/>
        <v>2359.8</v>
      </c>
      <c r="I8" s="16">
        <f t="shared" si="1"/>
        <v>2000</v>
      </c>
      <c r="J8" s="16">
        <f t="shared" si="2"/>
        <v>1000</v>
      </c>
      <c r="K8" s="16">
        <f t="shared" si="3"/>
        <v>1000</v>
      </c>
      <c r="L8" s="16"/>
      <c r="M8" s="18"/>
    </row>
    <row r="9" s="2" customFormat="1" ht="36" customHeight="1" spans="1:13">
      <c r="A9" s="9">
        <v>5</v>
      </c>
      <c r="B9" s="10" t="s">
        <v>30</v>
      </c>
      <c r="C9" s="10" t="s">
        <v>31</v>
      </c>
      <c r="D9" s="11" t="s">
        <v>32</v>
      </c>
      <c r="E9" s="11" t="s">
        <v>33</v>
      </c>
      <c r="F9" s="11">
        <v>513</v>
      </c>
      <c r="G9" s="11">
        <v>2180</v>
      </c>
      <c r="H9" s="16">
        <f t="shared" si="0"/>
        <v>2693</v>
      </c>
      <c r="I9" s="16">
        <f t="shared" si="1"/>
        <v>2000</v>
      </c>
      <c r="J9" s="16">
        <f t="shared" si="2"/>
        <v>1000</v>
      </c>
      <c r="K9" s="16">
        <f t="shared" si="3"/>
        <v>1000</v>
      </c>
      <c r="L9" s="16"/>
      <c r="M9" s="18"/>
    </row>
    <row r="10" s="2" customFormat="1" ht="36" customHeight="1" spans="1:13">
      <c r="A10" s="9">
        <v>6</v>
      </c>
      <c r="B10" s="10" t="s">
        <v>30</v>
      </c>
      <c r="C10" s="10" t="s">
        <v>34</v>
      </c>
      <c r="D10" s="11" t="s">
        <v>35</v>
      </c>
      <c r="E10" s="11" t="s">
        <v>36</v>
      </c>
      <c r="F10" s="11">
        <v>1026</v>
      </c>
      <c r="G10" s="11">
        <v>1500</v>
      </c>
      <c r="H10" s="16">
        <f t="shared" si="0"/>
        <v>2526</v>
      </c>
      <c r="I10" s="16">
        <f t="shared" si="1"/>
        <v>2000</v>
      </c>
      <c r="J10" s="16">
        <f t="shared" si="2"/>
        <v>1000</v>
      </c>
      <c r="K10" s="16">
        <f t="shared" si="3"/>
        <v>1000</v>
      </c>
      <c r="L10" s="16"/>
      <c r="M10" s="18"/>
    </row>
    <row r="11" s="2" customFormat="1" ht="36" customHeight="1" spans="1:13">
      <c r="A11" s="9">
        <v>7</v>
      </c>
      <c r="B11" s="10" t="s">
        <v>30</v>
      </c>
      <c r="C11" s="10" t="s">
        <v>37</v>
      </c>
      <c r="D11" s="11" t="s">
        <v>38</v>
      </c>
      <c r="E11" s="11" t="s">
        <v>39</v>
      </c>
      <c r="F11" s="11">
        <v>769.5</v>
      </c>
      <c r="G11" s="11">
        <v>986.64</v>
      </c>
      <c r="H11" s="16">
        <f t="shared" si="0"/>
        <v>1756.14</v>
      </c>
      <c r="I11" s="16">
        <f t="shared" si="4"/>
        <v>1756.14</v>
      </c>
      <c r="J11" s="16">
        <f t="shared" si="2"/>
        <v>878.07</v>
      </c>
      <c r="K11" s="16">
        <f t="shared" si="3"/>
        <v>878.07</v>
      </c>
      <c r="L11" s="16"/>
      <c r="M11" s="18"/>
    </row>
    <row r="12" s="2" customFormat="1" ht="36" customHeight="1" spans="1:13">
      <c r="A12" s="9">
        <v>8</v>
      </c>
      <c r="B12" s="10" t="s">
        <v>30</v>
      </c>
      <c r="C12" s="10" t="s">
        <v>40</v>
      </c>
      <c r="D12" s="11" t="s">
        <v>41</v>
      </c>
      <c r="E12" s="11" t="s">
        <v>42</v>
      </c>
      <c r="F12" s="11">
        <v>1026</v>
      </c>
      <c r="G12" s="11">
        <v>2000</v>
      </c>
      <c r="H12" s="16">
        <f t="shared" si="0"/>
        <v>3026</v>
      </c>
      <c r="I12" s="16">
        <f t="shared" ref="I12:I15" si="5">H12-(H12-2000)</f>
        <v>2000</v>
      </c>
      <c r="J12" s="16">
        <f t="shared" si="2"/>
        <v>1000</v>
      </c>
      <c r="K12" s="16">
        <f t="shared" si="3"/>
        <v>1000</v>
      </c>
      <c r="L12" s="16"/>
      <c r="M12" s="18"/>
    </row>
    <row r="13" s="2" customFormat="1" ht="36" customHeight="1" spans="1:13">
      <c r="A13" s="9">
        <v>9</v>
      </c>
      <c r="B13" s="10" t="s">
        <v>30</v>
      </c>
      <c r="C13" s="10" t="s">
        <v>43</v>
      </c>
      <c r="D13" s="11" t="s">
        <v>44</v>
      </c>
      <c r="E13" s="11" t="s">
        <v>45</v>
      </c>
      <c r="F13" s="11">
        <v>666.9</v>
      </c>
      <c r="G13" s="11">
        <v>2200</v>
      </c>
      <c r="H13" s="16">
        <f t="shared" si="0"/>
        <v>2866.9</v>
      </c>
      <c r="I13" s="16">
        <f t="shared" si="5"/>
        <v>2000</v>
      </c>
      <c r="J13" s="16">
        <f t="shared" si="2"/>
        <v>1000</v>
      </c>
      <c r="K13" s="16">
        <f t="shared" si="3"/>
        <v>1000</v>
      </c>
      <c r="L13" s="16"/>
      <c r="M13" s="18"/>
    </row>
    <row r="14" s="2" customFormat="1" ht="36" customHeight="1" spans="1:13">
      <c r="A14" s="9">
        <v>10</v>
      </c>
      <c r="B14" s="10" t="s">
        <v>46</v>
      </c>
      <c r="C14" s="10" t="s">
        <v>47</v>
      </c>
      <c r="D14" s="11" t="s">
        <v>48</v>
      </c>
      <c r="E14" s="11" t="s">
        <v>49</v>
      </c>
      <c r="F14" s="11">
        <v>615.6</v>
      </c>
      <c r="G14" s="11">
        <v>1600</v>
      </c>
      <c r="H14" s="16">
        <f t="shared" si="0"/>
        <v>2215.6</v>
      </c>
      <c r="I14" s="16">
        <f t="shared" si="5"/>
        <v>2000</v>
      </c>
      <c r="J14" s="16">
        <f t="shared" si="2"/>
        <v>1000</v>
      </c>
      <c r="K14" s="16">
        <f t="shared" si="3"/>
        <v>1000</v>
      </c>
      <c r="L14" s="16"/>
      <c r="M14" s="18"/>
    </row>
    <row r="15" s="2" customFormat="1" ht="36" customHeight="1" spans="1:13">
      <c r="A15" s="9">
        <v>11</v>
      </c>
      <c r="B15" s="10" t="s">
        <v>46</v>
      </c>
      <c r="C15" s="10" t="s">
        <v>50</v>
      </c>
      <c r="D15" s="11" t="s">
        <v>51</v>
      </c>
      <c r="E15" s="11" t="s">
        <v>52</v>
      </c>
      <c r="F15" s="11">
        <v>461.7</v>
      </c>
      <c r="G15" s="11">
        <f>1800+1210</f>
        <v>3010</v>
      </c>
      <c r="H15" s="16">
        <f t="shared" si="0"/>
        <v>3471.7</v>
      </c>
      <c r="I15" s="16">
        <f t="shared" si="5"/>
        <v>2000</v>
      </c>
      <c r="J15" s="16">
        <f t="shared" si="2"/>
        <v>1000</v>
      </c>
      <c r="K15" s="16">
        <f t="shared" si="3"/>
        <v>1000</v>
      </c>
      <c r="L15" s="16"/>
      <c r="M15" s="18"/>
    </row>
    <row r="16" s="2" customFormat="1" ht="36" customHeight="1" spans="1:13">
      <c r="A16" s="9">
        <v>12</v>
      </c>
      <c r="B16" s="10" t="s">
        <v>53</v>
      </c>
      <c r="C16" s="10" t="s">
        <v>54</v>
      </c>
      <c r="D16" s="11" t="s">
        <v>55</v>
      </c>
      <c r="E16" s="11" t="s">
        <v>56</v>
      </c>
      <c r="F16" s="11">
        <v>307.8</v>
      </c>
      <c r="G16" s="11">
        <v>0</v>
      </c>
      <c r="H16" s="16">
        <f t="shared" si="0"/>
        <v>307.8</v>
      </c>
      <c r="I16" s="16">
        <f t="shared" ref="I16:I18" si="6">2000-(2000-H16)</f>
        <v>307.8</v>
      </c>
      <c r="J16" s="16">
        <f t="shared" si="2"/>
        <v>153.9</v>
      </c>
      <c r="K16" s="16">
        <f t="shared" si="3"/>
        <v>153.9</v>
      </c>
      <c r="L16" s="16"/>
      <c r="M16" s="18"/>
    </row>
    <row r="17" s="2" customFormat="1" ht="36" customHeight="1" spans="1:13">
      <c r="A17" s="9">
        <v>13</v>
      </c>
      <c r="B17" s="10" t="s">
        <v>53</v>
      </c>
      <c r="C17" s="10" t="s">
        <v>57</v>
      </c>
      <c r="D17" s="11" t="s">
        <v>58</v>
      </c>
      <c r="E17" s="11" t="s">
        <v>59</v>
      </c>
      <c r="F17" s="11">
        <v>769.5</v>
      </c>
      <c r="G17" s="11">
        <v>0</v>
      </c>
      <c r="H17" s="16">
        <f t="shared" si="0"/>
        <v>769.5</v>
      </c>
      <c r="I17" s="16">
        <f t="shared" si="6"/>
        <v>769.5</v>
      </c>
      <c r="J17" s="16">
        <f t="shared" si="2"/>
        <v>384.75</v>
      </c>
      <c r="K17" s="16">
        <f t="shared" si="3"/>
        <v>384.75</v>
      </c>
      <c r="L17" s="16"/>
      <c r="M17" s="18"/>
    </row>
    <row r="18" s="2" customFormat="1" ht="36" customHeight="1" spans="1:13">
      <c r="A18" s="9">
        <v>14</v>
      </c>
      <c r="B18" s="10" t="s">
        <v>53</v>
      </c>
      <c r="C18" s="10" t="s">
        <v>60</v>
      </c>
      <c r="D18" s="11" t="s">
        <v>61</v>
      </c>
      <c r="E18" s="11" t="s">
        <v>62</v>
      </c>
      <c r="F18" s="11">
        <v>615.6</v>
      </c>
      <c r="G18" s="11">
        <v>0</v>
      </c>
      <c r="H18" s="16">
        <f t="shared" si="0"/>
        <v>615.6</v>
      </c>
      <c r="I18" s="16">
        <f t="shared" si="6"/>
        <v>615.6</v>
      </c>
      <c r="J18" s="16">
        <f t="shared" si="2"/>
        <v>307.8</v>
      </c>
      <c r="K18" s="16">
        <f t="shared" si="3"/>
        <v>307.8</v>
      </c>
      <c r="L18" s="16"/>
      <c r="M18" s="18"/>
    </row>
    <row r="19" s="2" customFormat="1" ht="36" customHeight="1" spans="1:13">
      <c r="A19" s="9">
        <v>15</v>
      </c>
      <c r="B19" s="10" t="s">
        <v>53</v>
      </c>
      <c r="C19" s="10" t="s">
        <v>63</v>
      </c>
      <c r="D19" s="11" t="s">
        <v>64</v>
      </c>
      <c r="E19" s="11" t="s">
        <v>65</v>
      </c>
      <c r="F19" s="11">
        <v>1026</v>
      </c>
      <c r="G19" s="11">
        <f>84.48+239+390.26+1322</f>
        <v>2035.74</v>
      </c>
      <c r="H19" s="16">
        <f t="shared" si="0"/>
        <v>3061.74</v>
      </c>
      <c r="I19" s="16">
        <f>H19-(H19-2000)</f>
        <v>2000</v>
      </c>
      <c r="J19" s="16">
        <f t="shared" si="2"/>
        <v>1000</v>
      </c>
      <c r="K19" s="16">
        <f t="shared" si="3"/>
        <v>1000</v>
      </c>
      <c r="L19" s="16"/>
      <c r="M19" s="18"/>
    </row>
    <row r="20" s="2" customFormat="1" ht="36" customHeight="1" spans="1:13">
      <c r="A20" s="9">
        <v>16</v>
      </c>
      <c r="B20" s="10" t="s">
        <v>53</v>
      </c>
      <c r="C20" s="10" t="s">
        <v>66</v>
      </c>
      <c r="D20" s="11" t="s">
        <v>67</v>
      </c>
      <c r="E20" s="11" t="s">
        <v>68</v>
      </c>
      <c r="F20" s="11">
        <v>718.2</v>
      </c>
      <c r="G20" s="11">
        <v>1171</v>
      </c>
      <c r="H20" s="16">
        <f t="shared" si="0"/>
        <v>1889.2</v>
      </c>
      <c r="I20" s="16">
        <f t="shared" ref="I20:I24" si="7">2000-(2000-H20)</f>
        <v>1889.2</v>
      </c>
      <c r="J20" s="16">
        <f t="shared" si="2"/>
        <v>944.6</v>
      </c>
      <c r="K20" s="16">
        <f t="shared" si="3"/>
        <v>944.6</v>
      </c>
      <c r="L20" s="16"/>
      <c r="M20" s="18"/>
    </row>
    <row r="21" s="2" customFormat="1" ht="36" customHeight="1" spans="1:13">
      <c r="A21" s="9">
        <v>17</v>
      </c>
      <c r="B21" s="10" t="s">
        <v>69</v>
      </c>
      <c r="C21" s="10" t="s">
        <v>70</v>
      </c>
      <c r="D21" s="11" t="s">
        <v>71</v>
      </c>
      <c r="E21" s="11" t="s">
        <v>72</v>
      </c>
      <c r="F21" s="11">
        <v>2000.7</v>
      </c>
      <c r="G21" s="11">
        <v>0</v>
      </c>
      <c r="H21" s="16">
        <f t="shared" si="0"/>
        <v>2000.7</v>
      </c>
      <c r="I21" s="16">
        <f t="shared" ref="I21:I27" si="8">H21-(H21-2000)</f>
        <v>2000</v>
      </c>
      <c r="J21" s="16">
        <f t="shared" si="2"/>
        <v>1000</v>
      </c>
      <c r="K21" s="16">
        <f t="shared" si="3"/>
        <v>1000</v>
      </c>
      <c r="L21" s="16"/>
      <c r="M21" s="18"/>
    </row>
    <row r="22" s="2" customFormat="1" ht="36" customHeight="1" spans="1:13">
      <c r="A22" s="9">
        <v>18</v>
      </c>
      <c r="B22" s="10" t="s">
        <v>69</v>
      </c>
      <c r="C22" s="10" t="s">
        <v>73</v>
      </c>
      <c r="D22" s="11" t="s">
        <v>74</v>
      </c>
      <c r="E22" s="11" t="s">
        <v>75</v>
      </c>
      <c r="F22" s="11">
        <v>461.7</v>
      </c>
      <c r="G22" s="11">
        <f>350+1060</f>
        <v>1410</v>
      </c>
      <c r="H22" s="16">
        <f t="shared" si="0"/>
        <v>1871.7</v>
      </c>
      <c r="I22" s="16">
        <f t="shared" si="7"/>
        <v>1871.7</v>
      </c>
      <c r="J22" s="16">
        <f t="shared" si="2"/>
        <v>935.85</v>
      </c>
      <c r="K22" s="16">
        <f t="shared" si="3"/>
        <v>935.85</v>
      </c>
      <c r="L22" s="16"/>
      <c r="M22" s="18"/>
    </row>
    <row r="23" s="2" customFormat="1" ht="36" customHeight="1" spans="1:13">
      <c r="A23" s="9">
        <v>19</v>
      </c>
      <c r="B23" s="10" t="s">
        <v>69</v>
      </c>
      <c r="C23" s="10" t="s">
        <v>76</v>
      </c>
      <c r="D23" s="11" t="s">
        <v>77</v>
      </c>
      <c r="E23" s="11" t="s">
        <v>78</v>
      </c>
      <c r="F23" s="11">
        <v>307.8</v>
      </c>
      <c r="G23" s="11">
        <v>1050</v>
      </c>
      <c r="H23" s="16">
        <f t="shared" si="0"/>
        <v>1357.8</v>
      </c>
      <c r="I23" s="16">
        <f t="shared" si="7"/>
        <v>1357.8</v>
      </c>
      <c r="J23" s="16">
        <f t="shared" si="2"/>
        <v>678.9</v>
      </c>
      <c r="K23" s="16">
        <f t="shared" si="3"/>
        <v>678.9</v>
      </c>
      <c r="L23" s="16"/>
      <c r="M23" s="18"/>
    </row>
    <row r="24" s="2" customFormat="1" ht="36" customHeight="1" spans="1:13">
      <c r="A24" s="9">
        <v>20</v>
      </c>
      <c r="B24" s="10" t="s">
        <v>69</v>
      </c>
      <c r="C24" s="10" t="s">
        <v>79</v>
      </c>
      <c r="D24" s="11" t="s">
        <v>80</v>
      </c>
      <c r="E24" s="11" t="s">
        <v>81</v>
      </c>
      <c r="F24" s="11">
        <v>513</v>
      </c>
      <c r="G24" s="11">
        <v>650</v>
      </c>
      <c r="H24" s="16">
        <f t="shared" si="0"/>
        <v>1163</v>
      </c>
      <c r="I24" s="16">
        <f t="shared" si="7"/>
        <v>1163</v>
      </c>
      <c r="J24" s="16">
        <f t="shared" si="2"/>
        <v>581.5</v>
      </c>
      <c r="K24" s="16">
        <f t="shared" si="3"/>
        <v>581.5</v>
      </c>
      <c r="L24" s="16"/>
      <c r="M24" s="18"/>
    </row>
    <row r="25" s="2" customFormat="1" ht="36" customHeight="1" spans="1:13">
      <c r="A25" s="9">
        <v>21</v>
      </c>
      <c r="B25" s="10" t="s">
        <v>82</v>
      </c>
      <c r="C25" s="10" t="s">
        <v>83</v>
      </c>
      <c r="D25" s="11" t="s">
        <v>84</v>
      </c>
      <c r="E25" s="11" t="s">
        <v>85</v>
      </c>
      <c r="F25" s="11">
        <v>1128.6</v>
      </c>
      <c r="G25" s="11">
        <v>2880</v>
      </c>
      <c r="H25" s="16">
        <f t="shared" si="0"/>
        <v>4008.6</v>
      </c>
      <c r="I25" s="16">
        <f t="shared" si="8"/>
        <v>2000</v>
      </c>
      <c r="J25" s="16">
        <f t="shared" si="2"/>
        <v>1000</v>
      </c>
      <c r="K25" s="16">
        <f t="shared" si="3"/>
        <v>1000</v>
      </c>
      <c r="L25" s="16"/>
      <c r="M25" s="18"/>
    </row>
    <row r="26" s="2" customFormat="1" ht="36" customHeight="1" spans="1:13">
      <c r="A26" s="9">
        <v>22</v>
      </c>
      <c r="B26" s="10" t="s">
        <v>86</v>
      </c>
      <c r="C26" s="10" t="s">
        <v>87</v>
      </c>
      <c r="D26" s="11" t="s">
        <v>88</v>
      </c>
      <c r="E26" s="11" t="s">
        <v>89</v>
      </c>
      <c r="F26" s="11">
        <v>666.9</v>
      </c>
      <c r="G26" s="11">
        <v>2000</v>
      </c>
      <c r="H26" s="16">
        <f t="shared" si="0"/>
        <v>2666.9</v>
      </c>
      <c r="I26" s="16">
        <f t="shared" si="8"/>
        <v>2000</v>
      </c>
      <c r="J26" s="16">
        <f t="shared" si="2"/>
        <v>1000</v>
      </c>
      <c r="K26" s="16">
        <f t="shared" si="3"/>
        <v>1000</v>
      </c>
      <c r="L26" s="16"/>
      <c r="M26" s="18"/>
    </row>
    <row r="27" s="2" customFormat="1" ht="36" customHeight="1" spans="1:13">
      <c r="A27" s="9">
        <v>23</v>
      </c>
      <c r="B27" s="10" t="s">
        <v>86</v>
      </c>
      <c r="C27" s="10" t="s">
        <v>90</v>
      </c>
      <c r="D27" s="11" t="s">
        <v>91</v>
      </c>
      <c r="E27" s="11" t="s">
        <v>92</v>
      </c>
      <c r="F27" s="11">
        <v>1692.9</v>
      </c>
      <c r="G27" s="11">
        <v>1780</v>
      </c>
      <c r="H27" s="16">
        <f t="shared" si="0"/>
        <v>3472.9</v>
      </c>
      <c r="I27" s="16">
        <f t="shared" si="8"/>
        <v>2000</v>
      </c>
      <c r="J27" s="16">
        <f t="shared" si="2"/>
        <v>1000</v>
      </c>
      <c r="K27" s="16">
        <f t="shared" si="3"/>
        <v>1000</v>
      </c>
      <c r="L27" s="16"/>
      <c r="M27" s="18"/>
    </row>
    <row r="28" s="2" customFormat="1" ht="36" customHeight="1" spans="1:13">
      <c r="A28" s="9">
        <v>24</v>
      </c>
      <c r="B28" s="10" t="s">
        <v>86</v>
      </c>
      <c r="C28" s="10" t="s">
        <v>93</v>
      </c>
      <c r="D28" s="11" t="s">
        <v>94</v>
      </c>
      <c r="E28" s="11" t="s">
        <v>95</v>
      </c>
      <c r="F28" s="11">
        <v>359.1</v>
      </c>
      <c r="G28" s="11">
        <v>980</v>
      </c>
      <c r="H28" s="16">
        <f t="shared" si="0"/>
        <v>1339.1</v>
      </c>
      <c r="I28" s="16">
        <f t="shared" ref="I28:I37" si="9">2000-(2000-H28)</f>
        <v>1339.1</v>
      </c>
      <c r="J28" s="16">
        <f t="shared" si="2"/>
        <v>669.55</v>
      </c>
      <c r="K28" s="16">
        <f t="shared" si="3"/>
        <v>669.55</v>
      </c>
      <c r="L28" s="16"/>
      <c r="M28" s="18"/>
    </row>
    <row r="29" s="2" customFormat="1" ht="36" customHeight="1" spans="1:13">
      <c r="A29" s="9">
        <v>25</v>
      </c>
      <c r="B29" s="10" t="s">
        <v>86</v>
      </c>
      <c r="C29" s="10" t="s">
        <v>96</v>
      </c>
      <c r="D29" s="11" t="s">
        <v>97</v>
      </c>
      <c r="E29" s="11" t="s">
        <v>98</v>
      </c>
      <c r="F29" s="11">
        <v>461.7</v>
      </c>
      <c r="G29" s="11">
        <v>1250</v>
      </c>
      <c r="H29" s="16">
        <f t="shared" si="0"/>
        <v>1711.7</v>
      </c>
      <c r="I29" s="16">
        <f t="shared" si="9"/>
        <v>1711.7</v>
      </c>
      <c r="J29" s="16">
        <f t="shared" si="2"/>
        <v>855.85</v>
      </c>
      <c r="K29" s="16">
        <f t="shared" si="3"/>
        <v>855.85</v>
      </c>
      <c r="L29" s="16"/>
      <c r="M29" s="18"/>
    </row>
    <row r="30" s="2" customFormat="1" ht="36" customHeight="1" spans="1:13">
      <c r="A30" s="9">
        <v>26</v>
      </c>
      <c r="B30" s="10" t="s">
        <v>86</v>
      </c>
      <c r="C30" s="10" t="s">
        <v>99</v>
      </c>
      <c r="D30" s="11" t="s">
        <v>100</v>
      </c>
      <c r="E30" s="11" t="s">
        <v>101</v>
      </c>
      <c r="F30" s="11">
        <v>666.9</v>
      </c>
      <c r="G30" s="11">
        <v>550</v>
      </c>
      <c r="H30" s="16">
        <f t="shared" si="0"/>
        <v>1216.9</v>
      </c>
      <c r="I30" s="16">
        <f t="shared" si="9"/>
        <v>1216.9</v>
      </c>
      <c r="J30" s="16">
        <f t="shared" si="2"/>
        <v>608.45</v>
      </c>
      <c r="K30" s="16">
        <f t="shared" si="3"/>
        <v>608.45</v>
      </c>
      <c r="L30" s="16"/>
      <c r="M30" s="18"/>
    </row>
    <row r="31" s="2" customFormat="1" ht="36" customHeight="1" spans="1:13">
      <c r="A31" s="9">
        <v>27</v>
      </c>
      <c r="B31" s="10" t="s">
        <v>102</v>
      </c>
      <c r="C31" s="10" t="s">
        <v>103</v>
      </c>
      <c r="D31" s="11" t="s">
        <v>104</v>
      </c>
      <c r="E31" s="11" t="s">
        <v>105</v>
      </c>
      <c r="F31" s="11">
        <v>307.8</v>
      </c>
      <c r="G31" s="11">
        <v>0</v>
      </c>
      <c r="H31" s="16">
        <f t="shared" si="0"/>
        <v>307.8</v>
      </c>
      <c r="I31" s="16">
        <f t="shared" si="9"/>
        <v>307.8</v>
      </c>
      <c r="J31" s="16">
        <f t="shared" si="2"/>
        <v>153.9</v>
      </c>
      <c r="K31" s="16">
        <f t="shared" si="3"/>
        <v>153.9</v>
      </c>
      <c r="L31" s="16"/>
      <c r="M31" s="18"/>
    </row>
    <row r="32" s="2" customFormat="1" ht="36" customHeight="1" spans="1:13">
      <c r="A32" s="9">
        <v>28</v>
      </c>
      <c r="B32" s="10" t="s">
        <v>102</v>
      </c>
      <c r="C32" s="10" t="s">
        <v>106</v>
      </c>
      <c r="D32" s="11" t="s">
        <v>107</v>
      </c>
      <c r="E32" s="11" t="s">
        <v>108</v>
      </c>
      <c r="F32" s="11">
        <v>307.8</v>
      </c>
      <c r="G32" s="11">
        <v>0</v>
      </c>
      <c r="H32" s="16">
        <f t="shared" si="0"/>
        <v>307.8</v>
      </c>
      <c r="I32" s="16">
        <f t="shared" si="9"/>
        <v>307.8</v>
      </c>
      <c r="J32" s="16">
        <f t="shared" si="2"/>
        <v>153.9</v>
      </c>
      <c r="K32" s="16">
        <f t="shared" si="3"/>
        <v>153.9</v>
      </c>
      <c r="L32" s="16"/>
      <c r="M32" s="18"/>
    </row>
    <row r="33" s="2" customFormat="1" ht="36" customHeight="1" spans="1:13">
      <c r="A33" s="9">
        <v>29</v>
      </c>
      <c r="B33" s="10" t="s">
        <v>102</v>
      </c>
      <c r="C33" s="10" t="s">
        <v>109</v>
      </c>
      <c r="D33" s="11" t="s">
        <v>110</v>
      </c>
      <c r="E33" s="11" t="s">
        <v>111</v>
      </c>
      <c r="F33" s="11">
        <v>615.6</v>
      </c>
      <c r="G33" s="11">
        <v>0</v>
      </c>
      <c r="H33" s="16">
        <f t="shared" si="0"/>
        <v>615.6</v>
      </c>
      <c r="I33" s="16">
        <f t="shared" si="9"/>
        <v>615.6</v>
      </c>
      <c r="J33" s="16">
        <f t="shared" si="2"/>
        <v>307.8</v>
      </c>
      <c r="K33" s="16">
        <f t="shared" si="3"/>
        <v>307.8</v>
      </c>
      <c r="L33" s="16"/>
      <c r="M33" s="18"/>
    </row>
    <row r="34" s="2" customFormat="1" ht="36" customHeight="1" spans="1:13">
      <c r="A34" s="9">
        <v>30</v>
      </c>
      <c r="B34" s="10" t="s">
        <v>112</v>
      </c>
      <c r="C34" s="10" t="s">
        <v>113</v>
      </c>
      <c r="D34" s="11" t="s">
        <v>114</v>
      </c>
      <c r="E34" s="11" t="s">
        <v>115</v>
      </c>
      <c r="F34" s="11">
        <v>615.6</v>
      </c>
      <c r="G34" s="11">
        <v>1050</v>
      </c>
      <c r="H34" s="16">
        <f t="shared" si="0"/>
        <v>1665.6</v>
      </c>
      <c r="I34" s="16">
        <f t="shared" si="9"/>
        <v>1665.6</v>
      </c>
      <c r="J34" s="16">
        <f t="shared" si="2"/>
        <v>832.8</v>
      </c>
      <c r="K34" s="16">
        <f t="shared" si="3"/>
        <v>832.8</v>
      </c>
      <c r="L34" s="16"/>
      <c r="M34" s="18"/>
    </row>
    <row r="35" s="2" customFormat="1" ht="36" customHeight="1" spans="1:13">
      <c r="A35" s="9">
        <v>31</v>
      </c>
      <c r="B35" s="10" t="s">
        <v>112</v>
      </c>
      <c r="C35" s="10" t="s">
        <v>116</v>
      </c>
      <c r="D35" s="11" t="s">
        <v>117</v>
      </c>
      <c r="E35" s="11" t="s">
        <v>118</v>
      </c>
      <c r="F35" s="11">
        <v>461.7</v>
      </c>
      <c r="G35" s="11">
        <v>0</v>
      </c>
      <c r="H35" s="16">
        <f t="shared" si="0"/>
        <v>461.7</v>
      </c>
      <c r="I35" s="16">
        <f t="shared" si="9"/>
        <v>461.7</v>
      </c>
      <c r="J35" s="16">
        <f t="shared" si="2"/>
        <v>230.85</v>
      </c>
      <c r="K35" s="16">
        <f t="shared" si="3"/>
        <v>230.85</v>
      </c>
      <c r="L35" s="16"/>
      <c r="M35" s="18"/>
    </row>
    <row r="36" s="2" customFormat="1" ht="36" customHeight="1" spans="1:13">
      <c r="A36" s="9">
        <v>32</v>
      </c>
      <c r="B36" s="10" t="s">
        <v>119</v>
      </c>
      <c r="C36" s="10" t="s">
        <v>120</v>
      </c>
      <c r="D36" s="11" t="s">
        <v>121</v>
      </c>
      <c r="E36" s="11" t="s">
        <v>122</v>
      </c>
      <c r="F36" s="11">
        <v>615.6</v>
      </c>
      <c r="G36" s="11">
        <v>720</v>
      </c>
      <c r="H36" s="16">
        <f t="shared" si="0"/>
        <v>1335.6</v>
      </c>
      <c r="I36" s="16">
        <f t="shared" si="9"/>
        <v>1335.6</v>
      </c>
      <c r="J36" s="16">
        <f t="shared" si="2"/>
        <v>667.8</v>
      </c>
      <c r="K36" s="16">
        <f t="shared" si="3"/>
        <v>667.8</v>
      </c>
      <c r="L36" s="16"/>
      <c r="M36" s="18"/>
    </row>
    <row r="37" s="2" customFormat="1" ht="36" customHeight="1" spans="1:13">
      <c r="A37" s="9">
        <v>33</v>
      </c>
      <c r="B37" s="10" t="s">
        <v>119</v>
      </c>
      <c r="C37" s="10" t="s">
        <v>123</v>
      </c>
      <c r="D37" s="11" t="s">
        <v>124</v>
      </c>
      <c r="E37" s="11" t="s">
        <v>125</v>
      </c>
      <c r="F37" s="11">
        <v>513</v>
      </c>
      <c r="G37" s="11">
        <v>0</v>
      </c>
      <c r="H37" s="16">
        <f t="shared" si="0"/>
        <v>513</v>
      </c>
      <c r="I37" s="16">
        <f t="shared" si="9"/>
        <v>513</v>
      </c>
      <c r="J37" s="16">
        <f t="shared" si="2"/>
        <v>256.5</v>
      </c>
      <c r="K37" s="16">
        <f t="shared" si="3"/>
        <v>256.5</v>
      </c>
      <c r="L37" s="16"/>
      <c r="M37" s="18"/>
    </row>
    <row r="38" s="2" customFormat="1" ht="36" customHeight="1" spans="1:13">
      <c r="A38" s="9">
        <v>34</v>
      </c>
      <c r="B38" s="10" t="s">
        <v>119</v>
      </c>
      <c r="C38" s="10" t="s">
        <v>126</v>
      </c>
      <c r="D38" s="11" t="s">
        <v>127</v>
      </c>
      <c r="E38" s="11" t="s">
        <v>128</v>
      </c>
      <c r="F38" s="11">
        <v>1487.7</v>
      </c>
      <c r="G38" s="11">
        <v>2160</v>
      </c>
      <c r="H38" s="16">
        <f t="shared" si="0"/>
        <v>3647.7</v>
      </c>
      <c r="I38" s="16">
        <f>H38-(H38-2000)</f>
        <v>2000</v>
      </c>
      <c r="J38" s="16">
        <f t="shared" si="2"/>
        <v>1000</v>
      </c>
      <c r="K38" s="16">
        <f t="shared" si="3"/>
        <v>1000</v>
      </c>
      <c r="L38" s="16"/>
      <c r="M38" s="18"/>
    </row>
    <row r="39" s="2" customFormat="1" ht="36" customHeight="1" spans="1:13">
      <c r="A39" s="9">
        <v>35</v>
      </c>
      <c r="B39" s="10" t="s">
        <v>119</v>
      </c>
      <c r="C39" s="10" t="s">
        <v>129</v>
      </c>
      <c r="D39" s="11" t="s">
        <v>130</v>
      </c>
      <c r="E39" s="11" t="s">
        <v>131</v>
      </c>
      <c r="F39" s="11">
        <v>307.8</v>
      </c>
      <c r="G39" s="11">
        <f>550+324.55</f>
        <v>874.55</v>
      </c>
      <c r="H39" s="16">
        <f t="shared" si="0"/>
        <v>1182.35</v>
      </c>
      <c r="I39" s="16">
        <f t="shared" ref="I39:I48" si="10">2000-(2000-H39)</f>
        <v>1182.35</v>
      </c>
      <c r="J39" s="16">
        <f t="shared" si="2"/>
        <v>591.175</v>
      </c>
      <c r="K39" s="16">
        <f t="shared" si="3"/>
        <v>591.175</v>
      </c>
      <c r="L39" s="16"/>
      <c r="M39" s="18"/>
    </row>
    <row r="40" s="2" customFormat="1" ht="36" customHeight="1" spans="1:13">
      <c r="A40" s="9">
        <v>36</v>
      </c>
      <c r="B40" s="10" t="s">
        <v>132</v>
      </c>
      <c r="C40" s="10" t="s">
        <v>133</v>
      </c>
      <c r="D40" s="11" t="s">
        <v>134</v>
      </c>
      <c r="E40" s="11" t="s">
        <v>135</v>
      </c>
      <c r="F40" s="11">
        <v>666.9</v>
      </c>
      <c r="G40" s="11">
        <f>260+2300</f>
        <v>2560</v>
      </c>
      <c r="H40" s="16">
        <f t="shared" si="0"/>
        <v>3226.9</v>
      </c>
      <c r="I40" s="16">
        <f>H40-(H40-2000)</f>
        <v>2000</v>
      </c>
      <c r="J40" s="16">
        <f t="shared" si="2"/>
        <v>1000</v>
      </c>
      <c r="K40" s="16">
        <f t="shared" si="3"/>
        <v>1000</v>
      </c>
      <c r="L40" s="16"/>
      <c r="M40" s="18"/>
    </row>
    <row r="41" s="2" customFormat="1" ht="36" customHeight="1" spans="1:13">
      <c r="A41" s="9">
        <v>37</v>
      </c>
      <c r="B41" s="10" t="s">
        <v>136</v>
      </c>
      <c r="C41" s="10" t="s">
        <v>137</v>
      </c>
      <c r="D41" s="11" t="s">
        <v>138</v>
      </c>
      <c r="E41" s="11" t="s">
        <v>139</v>
      </c>
      <c r="F41" s="11">
        <v>718.2</v>
      </c>
      <c r="G41" s="11">
        <v>0</v>
      </c>
      <c r="H41" s="16">
        <f t="shared" si="0"/>
        <v>718.2</v>
      </c>
      <c r="I41" s="16">
        <f t="shared" si="10"/>
        <v>718.2</v>
      </c>
      <c r="J41" s="16">
        <f t="shared" si="2"/>
        <v>359.1</v>
      </c>
      <c r="K41" s="16">
        <f t="shared" si="3"/>
        <v>359.1</v>
      </c>
      <c r="L41" s="16"/>
      <c r="M41" s="18"/>
    </row>
    <row r="42" s="2" customFormat="1" ht="36" customHeight="1" spans="1:13">
      <c r="A42" s="9">
        <v>38</v>
      </c>
      <c r="B42" s="10" t="s">
        <v>140</v>
      </c>
      <c r="C42" s="10" t="s">
        <v>141</v>
      </c>
      <c r="D42" s="11" t="s">
        <v>142</v>
      </c>
      <c r="E42" s="11" t="s">
        <v>143</v>
      </c>
      <c r="F42" s="11">
        <v>307.8</v>
      </c>
      <c r="G42" s="11">
        <v>1386</v>
      </c>
      <c r="H42" s="16">
        <f t="shared" si="0"/>
        <v>1693.8</v>
      </c>
      <c r="I42" s="16">
        <f t="shared" si="10"/>
        <v>1693.8</v>
      </c>
      <c r="J42" s="16">
        <f t="shared" si="2"/>
        <v>846.9</v>
      </c>
      <c r="K42" s="16">
        <f t="shared" si="3"/>
        <v>846.9</v>
      </c>
      <c r="L42" s="16"/>
      <c r="M42" s="18"/>
    </row>
    <row r="43" s="2" customFormat="1" ht="36" customHeight="1" spans="1:13">
      <c r="A43" s="9">
        <v>39</v>
      </c>
      <c r="B43" s="10" t="s">
        <v>144</v>
      </c>
      <c r="C43" s="10" t="s">
        <v>145</v>
      </c>
      <c r="D43" s="11" t="s">
        <v>146</v>
      </c>
      <c r="E43" s="11" t="s">
        <v>147</v>
      </c>
      <c r="F43" s="11">
        <v>820.8</v>
      </c>
      <c r="G43" s="11">
        <v>0</v>
      </c>
      <c r="H43" s="16">
        <f t="shared" si="0"/>
        <v>820.8</v>
      </c>
      <c r="I43" s="16">
        <f t="shared" si="10"/>
        <v>820.8</v>
      </c>
      <c r="J43" s="16">
        <f t="shared" si="2"/>
        <v>410.4</v>
      </c>
      <c r="K43" s="16">
        <f t="shared" si="3"/>
        <v>410.4</v>
      </c>
      <c r="L43" s="16"/>
      <c r="M43" s="18"/>
    </row>
    <row r="44" s="2" customFormat="1" ht="36" customHeight="1" spans="1:13">
      <c r="A44" s="9">
        <v>40</v>
      </c>
      <c r="B44" s="10" t="s">
        <v>144</v>
      </c>
      <c r="C44" s="10" t="s">
        <v>148</v>
      </c>
      <c r="D44" s="11" t="s">
        <v>149</v>
      </c>
      <c r="E44" s="11" t="s">
        <v>150</v>
      </c>
      <c r="F44" s="11">
        <v>615.6</v>
      </c>
      <c r="G44" s="11">
        <v>700</v>
      </c>
      <c r="H44" s="16">
        <f t="shared" si="0"/>
        <v>1315.6</v>
      </c>
      <c r="I44" s="16">
        <f t="shared" si="10"/>
        <v>1315.6</v>
      </c>
      <c r="J44" s="16">
        <f t="shared" si="2"/>
        <v>657.8</v>
      </c>
      <c r="K44" s="16">
        <f t="shared" si="3"/>
        <v>657.8</v>
      </c>
      <c r="L44" s="16"/>
      <c r="M44" s="18"/>
    </row>
    <row r="45" s="2" customFormat="1" ht="36" customHeight="1" spans="1:13">
      <c r="A45" s="9">
        <v>41</v>
      </c>
      <c r="B45" s="10" t="s">
        <v>144</v>
      </c>
      <c r="C45" s="10" t="s">
        <v>151</v>
      </c>
      <c r="D45" s="11" t="s">
        <v>152</v>
      </c>
      <c r="E45" s="11" t="s">
        <v>153</v>
      </c>
      <c r="F45" s="11">
        <v>307.8</v>
      </c>
      <c r="G45" s="11">
        <v>0</v>
      </c>
      <c r="H45" s="16">
        <f t="shared" si="0"/>
        <v>307.8</v>
      </c>
      <c r="I45" s="16">
        <f t="shared" si="10"/>
        <v>307.8</v>
      </c>
      <c r="J45" s="16">
        <f t="shared" si="2"/>
        <v>153.9</v>
      </c>
      <c r="K45" s="16">
        <f t="shared" si="3"/>
        <v>153.9</v>
      </c>
      <c r="L45" s="16"/>
      <c r="M45" s="18"/>
    </row>
    <row r="46" s="2" customFormat="1" ht="36" customHeight="1" spans="1:13">
      <c r="A46" s="9">
        <v>42</v>
      </c>
      <c r="B46" s="10" t="s">
        <v>154</v>
      </c>
      <c r="C46" s="10" t="s">
        <v>155</v>
      </c>
      <c r="D46" s="11" t="s">
        <v>156</v>
      </c>
      <c r="E46" s="11" t="s">
        <v>157</v>
      </c>
      <c r="F46" s="11">
        <v>461.7</v>
      </c>
      <c r="G46" s="11">
        <v>0</v>
      </c>
      <c r="H46" s="16">
        <f t="shared" si="0"/>
        <v>461.7</v>
      </c>
      <c r="I46" s="16">
        <f t="shared" si="10"/>
        <v>461.7</v>
      </c>
      <c r="J46" s="16">
        <f t="shared" si="2"/>
        <v>230.85</v>
      </c>
      <c r="K46" s="16">
        <f t="shared" si="3"/>
        <v>230.85</v>
      </c>
      <c r="L46" s="16"/>
      <c r="M46" s="18"/>
    </row>
    <row r="47" s="2" customFormat="1" ht="36" customHeight="1" spans="1:13">
      <c r="A47" s="9">
        <v>43</v>
      </c>
      <c r="B47" s="10" t="s">
        <v>158</v>
      </c>
      <c r="C47" s="10" t="s">
        <v>159</v>
      </c>
      <c r="D47" s="11" t="s">
        <v>160</v>
      </c>
      <c r="E47" s="11" t="s">
        <v>161</v>
      </c>
      <c r="F47" s="11">
        <v>153.9</v>
      </c>
      <c r="G47" s="11">
        <v>0</v>
      </c>
      <c r="H47" s="16">
        <f t="shared" si="0"/>
        <v>153.9</v>
      </c>
      <c r="I47" s="16">
        <f t="shared" si="10"/>
        <v>153.9</v>
      </c>
      <c r="J47" s="16">
        <f t="shared" si="2"/>
        <v>76.95</v>
      </c>
      <c r="K47" s="16">
        <f t="shared" si="3"/>
        <v>76.95</v>
      </c>
      <c r="L47" s="16"/>
      <c r="M47" s="18"/>
    </row>
    <row r="48" s="2" customFormat="1" ht="36" customHeight="1" spans="1:13">
      <c r="A48" s="9">
        <v>44</v>
      </c>
      <c r="B48" s="10" t="s">
        <v>162</v>
      </c>
      <c r="C48" s="10" t="s">
        <v>163</v>
      </c>
      <c r="D48" s="11" t="s">
        <v>164</v>
      </c>
      <c r="E48" s="11" t="s">
        <v>165</v>
      </c>
      <c r="F48" s="11">
        <v>1231.2</v>
      </c>
      <c r="G48" s="11">
        <v>0</v>
      </c>
      <c r="H48" s="16">
        <f t="shared" si="0"/>
        <v>1231.2</v>
      </c>
      <c r="I48" s="16">
        <f t="shared" si="10"/>
        <v>1231.2</v>
      </c>
      <c r="J48" s="16">
        <f t="shared" si="2"/>
        <v>615.6</v>
      </c>
      <c r="K48" s="16">
        <f t="shared" si="3"/>
        <v>615.6</v>
      </c>
      <c r="L48" s="16"/>
      <c r="M48" s="18"/>
    </row>
    <row r="49" s="2" customFormat="1" ht="36" customHeight="1" spans="1:13">
      <c r="A49" s="9">
        <v>45</v>
      </c>
      <c r="B49" s="10" t="s">
        <v>166</v>
      </c>
      <c r="C49" s="10" t="s">
        <v>167</v>
      </c>
      <c r="D49" s="11" t="s">
        <v>168</v>
      </c>
      <c r="E49" s="11" t="s">
        <v>169</v>
      </c>
      <c r="F49" s="11">
        <v>769.5</v>
      </c>
      <c r="G49" s="11">
        <v>2260</v>
      </c>
      <c r="H49" s="16">
        <f t="shared" si="0"/>
        <v>3029.5</v>
      </c>
      <c r="I49" s="16">
        <f t="shared" ref="I49:I52" si="11">H49-(H49-2000)</f>
        <v>2000</v>
      </c>
      <c r="J49" s="16">
        <f t="shared" si="2"/>
        <v>1000</v>
      </c>
      <c r="K49" s="16">
        <f t="shared" si="3"/>
        <v>1000</v>
      </c>
      <c r="L49" s="16"/>
      <c r="M49" s="18"/>
    </row>
    <row r="50" s="2" customFormat="1" ht="36" customHeight="1" spans="1:13">
      <c r="A50" s="9">
        <v>46</v>
      </c>
      <c r="B50" s="10" t="s">
        <v>170</v>
      </c>
      <c r="C50" s="10" t="s">
        <v>171</v>
      </c>
      <c r="D50" s="11" t="s">
        <v>172</v>
      </c>
      <c r="E50" s="11" t="s">
        <v>173</v>
      </c>
      <c r="F50" s="11">
        <v>513</v>
      </c>
      <c r="G50" s="11">
        <v>2860</v>
      </c>
      <c r="H50" s="16">
        <f t="shared" si="0"/>
        <v>3373</v>
      </c>
      <c r="I50" s="16">
        <f t="shared" si="11"/>
        <v>2000</v>
      </c>
      <c r="J50" s="16">
        <f t="shared" si="2"/>
        <v>1000</v>
      </c>
      <c r="K50" s="16">
        <f t="shared" si="3"/>
        <v>1000</v>
      </c>
      <c r="L50" s="16"/>
      <c r="M50" s="18"/>
    </row>
    <row r="51" s="2" customFormat="1" ht="36" customHeight="1" spans="1:13">
      <c r="A51" s="9">
        <v>47</v>
      </c>
      <c r="B51" s="10" t="s">
        <v>174</v>
      </c>
      <c r="C51" s="10" t="s">
        <v>175</v>
      </c>
      <c r="D51" s="11" t="s">
        <v>176</v>
      </c>
      <c r="E51" s="11" t="s">
        <v>177</v>
      </c>
      <c r="F51" s="11">
        <v>153.9</v>
      </c>
      <c r="G51" s="11">
        <v>0</v>
      </c>
      <c r="H51" s="16">
        <f t="shared" si="0"/>
        <v>153.9</v>
      </c>
      <c r="I51" s="16">
        <f t="shared" ref="I51:I55" si="12">2000-(2000-H51)</f>
        <v>153.9</v>
      </c>
      <c r="J51" s="16">
        <f t="shared" si="2"/>
        <v>76.95</v>
      </c>
      <c r="K51" s="16">
        <f t="shared" si="3"/>
        <v>76.95</v>
      </c>
      <c r="L51" s="16"/>
      <c r="M51" s="18"/>
    </row>
    <row r="52" s="2" customFormat="1" ht="36" customHeight="1" spans="1:13">
      <c r="A52" s="9">
        <v>48</v>
      </c>
      <c r="B52" s="10" t="s">
        <v>178</v>
      </c>
      <c r="C52" s="10" t="s">
        <v>179</v>
      </c>
      <c r="D52" s="11" t="s">
        <v>180</v>
      </c>
      <c r="E52" s="11" t="s">
        <v>181</v>
      </c>
      <c r="F52" s="11">
        <v>2154.6</v>
      </c>
      <c r="G52" s="11">
        <v>0</v>
      </c>
      <c r="H52" s="16">
        <f t="shared" si="0"/>
        <v>2154.6</v>
      </c>
      <c r="I52" s="16">
        <f t="shared" si="11"/>
        <v>2000</v>
      </c>
      <c r="J52" s="16">
        <f t="shared" si="2"/>
        <v>1000</v>
      </c>
      <c r="K52" s="16">
        <f t="shared" si="3"/>
        <v>1000</v>
      </c>
      <c r="L52" s="16"/>
      <c r="M52" s="18"/>
    </row>
    <row r="53" s="2" customFormat="1" ht="36" customHeight="1" spans="1:13">
      <c r="A53" s="9">
        <v>49</v>
      </c>
      <c r="B53" s="10" t="s">
        <v>182</v>
      </c>
      <c r="C53" s="10" t="s">
        <v>183</v>
      </c>
      <c r="D53" s="11" t="s">
        <v>184</v>
      </c>
      <c r="E53" s="11" t="s">
        <v>185</v>
      </c>
      <c r="F53" s="11">
        <v>513</v>
      </c>
      <c r="G53" s="11">
        <v>0</v>
      </c>
      <c r="H53" s="16">
        <f t="shared" si="0"/>
        <v>513</v>
      </c>
      <c r="I53" s="16">
        <f t="shared" si="12"/>
        <v>513</v>
      </c>
      <c r="J53" s="16">
        <f t="shared" si="2"/>
        <v>256.5</v>
      </c>
      <c r="K53" s="16">
        <f t="shared" si="3"/>
        <v>256.5</v>
      </c>
      <c r="L53" s="16"/>
      <c r="M53" s="18"/>
    </row>
    <row r="54" s="2" customFormat="1" ht="36" customHeight="1" spans="1:13">
      <c r="A54" s="9">
        <v>50</v>
      </c>
      <c r="B54" s="10" t="s">
        <v>186</v>
      </c>
      <c r="C54" s="10" t="s">
        <v>187</v>
      </c>
      <c r="D54" s="11" t="s">
        <v>188</v>
      </c>
      <c r="E54" s="11" t="s">
        <v>189</v>
      </c>
      <c r="F54" s="11">
        <v>153.9</v>
      </c>
      <c r="G54" s="11">
        <v>0</v>
      </c>
      <c r="H54" s="16">
        <f t="shared" si="0"/>
        <v>153.9</v>
      </c>
      <c r="I54" s="16">
        <f t="shared" si="12"/>
        <v>153.9</v>
      </c>
      <c r="J54" s="16">
        <f t="shared" si="2"/>
        <v>76.95</v>
      </c>
      <c r="K54" s="16">
        <f t="shared" si="3"/>
        <v>76.95</v>
      </c>
      <c r="L54" s="16"/>
      <c r="M54" s="18"/>
    </row>
    <row r="55" s="2" customFormat="1" ht="36" customHeight="1" spans="1:13">
      <c r="A55" s="9">
        <v>51</v>
      </c>
      <c r="B55" s="10" t="s">
        <v>190</v>
      </c>
      <c r="C55" s="10" t="s">
        <v>191</v>
      </c>
      <c r="D55" s="11" t="s">
        <v>192</v>
      </c>
      <c r="E55" s="11" t="s">
        <v>193</v>
      </c>
      <c r="F55" s="11">
        <v>820.8</v>
      </c>
      <c r="G55" s="11">
        <v>0</v>
      </c>
      <c r="H55" s="16">
        <f t="shared" si="0"/>
        <v>820.8</v>
      </c>
      <c r="I55" s="16">
        <f t="shared" si="12"/>
        <v>820.8</v>
      </c>
      <c r="J55" s="16">
        <f t="shared" si="2"/>
        <v>410.4</v>
      </c>
      <c r="K55" s="16">
        <f t="shared" si="3"/>
        <v>410.4</v>
      </c>
      <c r="L55" s="16"/>
      <c r="M55" s="18"/>
    </row>
    <row r="56" s="2" customFormat="1" ht="36" customHeight="1" spans="1:13">
      <c r="A56" s="9">
        <v>52</v>
      </c>
      <c r="B56" s="10" t="s">
        <v>190</v>
      </c>
      <c r="C56" s="10" t="s">
        <v>194</v>
      </c>
      <c r="D56" s="11" t="s">
        <v>195</v>
      </c>
      <c r="E56" s="11" t="s">
        <v>196</v>
      </c>
      <c r="F56" s="11">
        <v>1026</v>
      </c>
      <c r="G56" s="11">
        <v>1050</v>
      </c>
      <c r="H56" s="16">
        <f t="shared" si="0"/>
        <v>2076</v>
      </c>
      <c r="I56" s="16">
        <f>H56-(H56-2000)</f>
        <v>2000</v>
      </c>
      <c r="J56" s="16">
        <f t="shared" si="2"/>
        <v>1000</v>
      </c>
      <c r="K56" s="16">
        <f t="shared" si="3"/>
        <v>1000</v>
      </c>
      <c r="L56" s="16"/>
      <c r="M56" s="18"/>
    </row>
    <row r="57" s="2" customFormat="1" ht="36" customHeight="1" spans="1:13">
      <c r="A57" s="9">
        <v>53</v>
      </c>
      <c r="B57" s="10" t="s">
        <v>190</v>
      </c>
      <c r="C57" s="10" t="s">
        <v>197</v>
      </c>
      <c r="D57" s="11" t="s">
        <v>198</v>
      </c>
      <c r="E57" s="11" t="s">
        <v>199</v>
      </c>
      <c r="F57" s="11">
        <v>1026</v>
      </c>
      <c r="G57" s="11">
        <v>1040</v>
      </c>
      <c r="H57" s="16">
        <f t="shared" si="0"/>
        <v>2066</v>
      </c>
      <c r="I57" s="16">
        <f>H57-(H57-2000)</f>
        <v>2000</v>
      </c>
      <c r="J57" s="16">
        <f t="shared" si="2"/>
        <v>1000</v>
      </c>
      <c r="K57" s="16">
        <f t="shared" si="3"/>
        <v>1000</v>
      </c>
      <c r="L57" s="16"/>
      <c r="M57" s="18"/>
    </row>
    <row r="58" s="2" customFormat="1" ht="36" customHeight="1" spans="1:13">
      <c r="A58" s="9">
        <v>54</v>
      </c>
      <c r="B58" s="10" t="s">
        <v>200</v>
      </c>
      <c r="C58" s="10" t="s">
        <v>201</v>
      </c>
      <c r="D58" s="11" t="s">
        <v>202</v>
      </c>
      <c r="E58" s="11" t="s">
        <v>203</v>
      </c>
      <c r="F58" s="11">
        <v>461.7</v>
      </c>
      <c r="G58" s="11">
        <v>550</v>
      </c>
      <c r="H58" s="16">
        <f t="shared" si="0"/>
        <v>1011.7</v>
      </c>
      <c r="I58" s="16">
        <f t="shared" ref="I58:I62" si="13">2000-(2000-H58)</f>
        <v>1011.7</v>
      </c>
      <c r="J58" s="16">
        <f t="shared" si="2"/>
        <v>505.85</v>
      </c>
      <c r="K58" s="16">
        <f t="shared" si="3"/>
        <v>505.85</v>
      </c>
      <c r="L58" s="16"/>
      <c r="M58" s="18"/>
    </row>
    <row r="59" s="2" customFormat="1" ht="36" customHeight="1" spans="1:13">
      <c r="A59" s="9">
        <v>55</v>
      </c>
      <c r="B59" s="10" t="s">
        <v>204</v>
      </c>
      <c r="C59" s="10" t="s">
        <v>205</v>
      </c>
      <c r="D59" s="11" t="s">
        <v>206</v>
      </c>
      <c r="E59" s="11" t="s">
        <v>207</v>
      </c>
      <c r="F59" s="11">
        <v>615.6</v>
      </c>
      <c r="G59" s="11">
        <v>0</v>
      </c>
      <c r="H59" s="16">
        <f t="shared" si="0"/>
        <v>615.6</v>
      </c>
      <c r="I59" s="16">
        <f t="shared" si="13"/>
        <v>615.6</v>
      </c>
      <c r="J59" s="16">
        <f t="shared" si="2"/>
        <v>307.8</v>
      </c>
      <c r="K59" s="16">
        <f t="shared" si="3"/>
        <v>307.8</v>
      </c>
      <c r="L59" s="16"/>
      <c r="M59" s="18"/>
    </row>
    <row r="60" s="2" customFormat="1" ht="36" customHeight="1" spans="1:13">
      <c r="A60" s="9">
        <v>56</v>
      </c>
      <c r="B60" s="9" t="s">
        <v>208</v>
      </c>
      <c r="C60" s="9" t="s">
        <v>209</v>
      </c>
      <c r="D60" s="12" t="s">
        <v>210</v>
      </c>
      <c r="E60" s="12" t="s">
        <v>211</v>
      </c>
      <c r="F60" s="12">
        <v>307.8</v>
      </c>
      <c r="G60" s="11">
        <v>480</v>
      </c>
      <c r="H60" s="16">
        <f t="shared" si="0"/>
        <v>787.8</v>
      </c>
      <c r="I60" s="16">
        <f t="shared" si="13"/>
        <v>787.8</v>
      </c>
      <c r="J60" s="16">
        <f t="shared" si="2"/>
        <v>393.9</v>
      </c>
      <c r="K60" s="16">
        <f t="shared" si="3"/>
        <v>393.9</v>
      </c>
      <c r="L60" s="16"/>
      <c r="M60" s="18"/>
    </row>
    <row r="61" s="2" customFormat="1" ht="36" customHeight="1" spans="1:13">
      <c r="A61" s="9">
        <v>57</v>
      </c>
      <c r="B61" s="9" t="s">
        <v>208</v>
      </c>
      <c r="C61" s="9" t="s">
        <v>212</v>
      </c>
      <c r="D61" s="12" t="s">
        <v>213</v>
      </c>
      <c r="E61" s="12" t="s">
        <v>214</v>
      </c>
      <c r="F61" s="12">
        <v>666.9</v>
      </c>
      <c r="G61" s="11">
        <v>1250</v>
      </c>
      <c r="H61" s="16">
        <f t="shared" si="0"/>
        <v>1916.9</v>
      </c>
      <c r="I61" s="16">
        <f t="shared" si="13"/>
        <v>1916.9</v>
      </c>
      <c r="J61" s="16">
        <f t="shared" si="2"/>
        <v>958.45</v>
      </c>
      <c r="K61" s="16">
        <f t="shared" si="3"/>
        <v>958.45</v>
      </c>
      <c r="L61" s="16"/>
      <c r="M61" s="18"/>
    </row>
    <row r="62" s="2" customFormat="1" ht="36" customHeight="1" spans="1:13">
      <c r="A62" s="9">
        <v>58</v>
      </c>
      <c r="B62" s="9" t="s">
        <v>215</v>
      </c>
      <c r="C62" s="9" t="s">
        <v>216</v>
      </c>
      <c r="D62" s="12" t="s">
        <v>217</v>
      </c>
      <c r="E62" s="12" t="s">
        <v>218</v>
      </c>
      <c r="F62" s="12">
        <v>461.7</v>
      </c>
      <c r="G62" s="11">
        <v>0</v>
      </c>
      <c r="H62" s="16">
        <f t="shared" si="0"/>
        <v>461.7</v>
      </c>
      <c r="I62" s="16">
        <f t="shared" si="13"/>
        <v>461.7</v>
      </c>
      <c r="J62" s="16">
        <f t="shared" si="2"/>
        <v>230.85</v>
      </c>
      <c r="K62" s="16">
        <f t="shared" si="3"/>
        <v>230.85</v>
      </c>
      <c r="L62" s="16"/>
      <c r="M62" s="18"/>
    </row>
    <row r="63" s="2" customFormat="1" ht="36" customHeight="1" spans="1:13">
      <c r="A63" s="9">
        <v>59</v>
      </c>
      <c r="B63" s="9" t="s">
        <v>219</v>
      </c>
      <c r="C63" s="9" t="s">
        <v>220</v>
      </c>
      <c r="D63" s="12" t="s">
        <v>221</v>
      </c>
      <c r="E63" s="12" t="s">
        <v>222</v>
      </c>
      <c r="F63" s="12">
        <v>3231.9</v>
      </c>
      <c r="G63" s="11">
        <v>0</v>
      </c>
      <c r="H63" s="16">
        <f t="shared" si="0"/>
        <v>3231.9</v>
      </c>
      <c r="I63" s="16">
        <f>H63-(H63-2000)</f>
        <v>2000</v>
      </c>
      <c r="J63" s="16">
        <f t="shared" si="2"/>
        <v>1000</v>
      </c>
      <c r="K63" s="16">
        <f t="shared" si="3"/>
        <v>1000</v>
      </c>
      <c r="L63" s="16"/>
      <c r="M63" s="18"/>
    </row>
    <row r="64" s="2" customFormat="1" ht="36" customHeight="1" spans="1:13">
      <c r="A64" s="9">
        <v>60</v>
      </c>
      <c r="B64" s="9" t="s">
        <v>219</v>
      </c>
      <c r="C64" s="9" t="s">
        <v>223</v>
      </c>
      <c r="D64" s="12" t="s">
        <v>224</v>
      </c>
      <c r="E64" s="12" t="s">
        <v>225</v>
      </c>
      <c r="F64" s="12">
        <v>1641.6</v>
      </c>
      <c r="G64" s="11">
        <v>0</v>
      </c>
      <c r="H64" s="16">
        <f t="shared" si="0"/>
        <v>1641.6</v>
      </c>
      <c r="I64" s="16">
        <f t="shared" ref="I64:I70" si="14">2000-(2000-H64)</f>
        <v>1641.6</v>
      </c>
      <c r="J64" s="16">
        <f t="shared" si="2"/>
        <v>820.8</v>
      </c>
      <c r="K64" s="16">
        <f t="shared" si="3"/>
        <v>820.8</v>
      </c>
      <c r="L64" s="16"/>
      <c r="M64" s="18"/>
    </row>
    <row r="65" s="2" customFormat="1" ht="36" customHeight="1" spans="1:13">
      <c r="A65" s="9">
        <v>61</v>
      </c>
      <c r="B65" s="9" t="s">
        <v>219</v>
      </c>
      <c r="C65" s="9" t="s">
        <v>226</v>
      </c>
      <c r="D65" s="12" t="s">
        <v>227</v>
      </c>
      <c r="E65" s="12" t="s">
        <v>228</v>
      </c>
      <c r="F65" s="12">
        <v>307.8</v>
      </c>
      <c r="G65" s="11">
        <v>0</v>
      </c>
      <c r="H65" s="16">
        <f t="shared" si="0"/>
        <v>307.8</v>
      </c>
      <c r="I65" s="16">
        <f t="shared" si="14"/>
        <v>307.8</v>
      </c>
      <c r="J65" s="16">
        <f t="shared" si="2"/>
        <v>153.9</v>
      </c>
      <c r="K65" s="16">
        <f t="shared" si="3"/>
        <v>153.9</v>
      </c>
      <c r="L65" s="16"/>
      <c r="M65" s="18"/>
    </row>
    <row r="66" s="2" customFormat="1" ht="36" customHeight="1" spans="1:13">
      <c r="A66" s="9">
        <v>62</v>
      </c>
      <c r="B66" s="9" t="s">
        <v>229</v>
      </c>
      <c r="C66" s="9" t="s">
        <v>230</v>
      </c>
      <c r="D66" s="12" t="s">
        <v>231</v>
      </c>
      <c r="E66" s="12" t="s">
        <v>232</v>
      </c>
      <c r="F66" s="12">
        <v>820.8</v>
      </c>
      <c r="G66" s="11">
        <v>0</v>
      </c>
      <c r="H66" s="16">
        <f t="shared" si="0"/>
        <v>820.8</v>
      </c>
      <c r="I66" s="16">
        <f t="shared" si="14"/>
        <v>820.8</v>
      </c>
      <c r="J66" s="16">
        <f t="shared" si="2"/>
        <v>410.4</v>
      </c>
      <c r="K66" s="16">
        <f t="shared" si="3"/>
        <v>410.4</v>
      </c>
      <c r="L66" s="16"/>
      <c r="M66" s="18"/>
    </row>
    <row r="67" s="2" customFormat="1" ht="36" customHeight="1" spans="1:13">
      <c r="A67" s="9">
        <v>63</v>
      </c>
      <c r="B67" s="9" t="s">
        <v>229</v>
      </c>
      <c r="C67" s="9" t="s">
        <v>233</v>
      </c>
      <c r="D67" s="12" t="s">
        <v>234</v>
      </c>
      <c r="E67" s="12" t="s">
        <v>235</v>
      </c>
      <c r="F67" s="12">
        <v>872.1</v>
      </c>
      <c r="G67" s="11">
        <v>0</v>
      </c>
      <c r="H67" s="16">
        <f t="shared" si="0"/>
        <v>872.1</v>
      </c>
      <c r="I67" s="16">
        <f t="shared" si="14"/>
        <v>872.1</v>
      </c>
      <c r="J67" s="16">
        <f t="shared" si="2"/>
        <v>436.05</v>
      </c>
      <c r="K67" s="16">
        <f t="shared" si="3"/>
        <v>436.05</v>
      </c>
      <c r="L67" s="16"/>
      <c r="M67" s="18"/>
    </row>
    <row r="68" s="2" customFormat="1" ht="36" customHeight="1" spans="1:13">
      <c r="A68" s="9">
        <v>64</v>
      </c>
      <c r="B68" s="9" t="s">
        <v>236</v>
      </c>
      <c r="C68" s="9" t="s">
        <v>237</v>
      </c>
      <c r="D68" s="12" t="s">
        <v>238</v>
      </c>
      <c r="E68" s="12" t="s">
        <v>239</v>
      </c>
      <c r="F68" s="12">
        <v>1590.3</v>
      </c>
      <c r="G68" s="11">
        <v>0</v>
      </c>
      <c r="H68" s="16">
        <f t="shared" si="0"/>
        <v>1590.3</v>
      </c>
      <c r="I68" s="16">
        <f t="shared" si="14"/>
        <v>1590.3</v>
      </c>
      <c r="J68" s="16">
        <f t="shared" si="2"/>
        <v>795.15</v>
      </c>
      <c r="K68" s="16">
        <f t="shared" si="3"/>
        <v>795.15</v>
      </c>
      <c r="L68" s="16"/>
      <c r="M68" s="18"/>
    </row>
    <row r="69" s="2" customFormat="1" ht="36" customHeight="1" spans="1:13">
      <c r="A69" s="9">
        <v>65</v>
      </c>
      <c r="B69" s="9" t="s">
        <v>240</v>
      </c>
      <c r="C69" s="9" t="s">
        <v>241</v>
      </c>
      <c r="D69" s="12" t="s">
        <v>242</v>
      </c>
      <c r="E69" s="12" t="s">
        <v>243</v>
      </c>
      <c r="F69" s="12">
        <v>820.8</v>
      </c>
      <c r="G69" s="11">
        <v>0</v>
      </c>
      <c r="H69" s="16">
        <f t="shared" ref="H69:H72" si="15">SUM(F69:G69)</f>
        <v>820.8</v>
      </c>
      <c r="I69" s="16">
        <f t="shared" si="14"/>
        <v>820.8</v>
      </c>
      <c r="J69" s="16">
        <f t="shared" ref="J69:J72" si="16">I69*50%</f>
        <v>410.4</v>
      </c>
      <c r="K69" s="16">
        <f t="shared" ref="K69:K72" si="17">I69*50%</f>
        <v>410.4</v>
      </c>
      <c r="L69" s="16"/>
      <c r="M69" s="18"/>
    </row>
    <row r="70" s="2" customFormat="1" ht="36" customHeight="1" spans="1:13">
      <c r="A70" s="9">
        <v>66</v>
      </c>
      <c r="B70" s="9" t="s">
        <v>244</v>
      </c>
      <c r="C70" s="9" t="s">
        <v>245</v>
      </c>
      <c r="D70" s="12" t="s">
        <v>246</v>
      </c>
      <c r="E70" s="12" t="s">
        <v>247</v>
      </c>
      <c r="F70" s="12">
        <v>1385.1</v>
      </c>
      <c r="G70" s="11">
        <v>0</v>
      </c>
      <c r="H70" s="16">
        <f t="shared" si="15"/>
        <v>1385.1</v>
      </c>
      <c r="I70" s="16">
        <f t="shared" si="14"/>
        <v>1385.1</v>
      </c>
      <c r="J70" s="16">
        <f t="shared" si="16"/>
        <v>692.55</v>
      </c>
      <c r="K70" s="16">
        <f t="shared" si="17"/>
        <v>692.55</v>
      </c>
      <c r="L70" s="16"/>
      <c r="M70" s="18"/>
    </row>
    <row r="71" s="2" customFormat="1" ht="36" customHeight="1" spans="1:13">
      <c r="A71" s="9">
        <v>67</v>
      </c>
      <c r="B71" s="9" t="s">
        <v>248</v>
      </c>
      <c r="C71" s="9" t="s">
        <v>249</v>
      </c>
      <c r="D71" s="12" t="s">
        <v>250</v>
      </c>
      <c r="E71" s="12" t="s">
        <v>251</v>
      </c>
      <c r="F71" s="12">
        <v>2308.5</v>
      </c>
      <c r="G71" s="11">
        <v>0</v>
      </c>
      <c r="H71" s="16">
        <f t="shared" si="15"/>
        <v>2308.5</v>
      </c>
      <c r="I71" s="16">
        <f>H71-(H71-2000)</f>
        <v>2000</v>
      </c>
      <c r="J71" s="16">
        <f t="shared" si="16"/>
        <v>1000</v>
      </c>
      <c r="K71" s="16">
        <f t="shared" si="17"/>
        <v>1000</v>
      </c>
      <c r="L71" s="16"/>
      <c r="M71" s="18"/>
    </row>
    <row r="72" s="2" customFormat="1" ht="36" customHeight="1" spans="1:13">
      <c r="A72" s="9">
        <v>68</v>
      </c>
      <c r="B72" s="9" t="s">
        <v>248</v>
      </c>
      <c r="C72" s="9" t="s">
        <v>252</v>
      </c>
      <c r="D72" s="12" t="s">
        <v>253</v>
      </c>
      <c r="E72" s="12" t="s">
        <v>254</v>
      </c>
      <c r="F72" s="12">
        <v>1026</v>
      </c>
      <c r="G72" s="11">
        <v>4990</v>
      </c>
      <c r="H72" s="16">
        <f t="shared" si="15"/>
        <v>6016</v>
      </c>
      <c r="I72" s="16">
        <f>H72-(H72-2000)</f>
        <v>2000</v>
      </c>
      <c r="J72" s="16">
        <f t="shared" si="16"/>
        <v>1000</v>
      </c>
      <c r="K72" s="16">
        <f t="shared" si="17"/>
        <v>1000</v>
      </c>
      <c r="L72" s="16"/>
      <c r="M72" s="18"/>
    </row>
    <row r="73" s="2" customFormat="1" ht="36" customHeight="1" spans="1:13">
      <c r="A73" s="9">
        <v>69</v>
      </c>
      <c r="B73" s="9" t="s">
        <v>255</v>
      </c>
      <c r="C73" s="9" t="s">
        <v>256</v>
      </c>
      <c r="D73" s="12" t="s">
        <v>257</v>
      </c>
      <c r="E73" s="12" t="s">
        <v>258</v>
      </c>
      <c r="F73" s="12">
        <v>461.7</v>
      </c>
      <c r="G73" s="11">
        <v>0</v>
      </c>
      <c r="H73" s="16">
        <f t="shared" ref="H69:H134" si="18">SUM(F73:G73)</f>
        <v>461.7</v>
      </c>
      <c r="I73" s="16">
        <f t="shared" ref="I73:I78" si="19">2000-(2000-H73)</f>
        <v>461.7</v>
      </c>
      <c r="J73" s="16">
        <f t="shared" ref="J69:J134" si="20">I73*50%</f>
        <v>230.85</v>
      </c>
      <c r="K73" s="16">
        <f t="shared" ref="K69:K134" si="21">I73*50%</f>
        <v>230.85</v>
      </c>
      <c r="L73" s="16"/>
      <c r="M73" s="18"/>
    </row>
    <row r="74" s="2" customFormat="1" ht="36" customHeight="1" spans="1:13">
      <c r="A74" s="9">
        <v>70</v>
      </c>
      <c r="B74" s="9" t="s">
        <v>255</v>
      </c>
      <c r="C74" s="9" t="s">
        <v>259</v>
      </c>
      <c r="D74" s="12" t="s">
        <v>260</v>
      </c>
      <c r="E74" s="12" t="s">
        <v>261</v>
      </c>
      <c r="F74" s="12">
        <v>769.5</v>
      </c>
      <c r="G74" s="11">
        <v>0</v>
      </c>
      <c r="H74" s="16">
        <f t="shared" si="18"/>
        <v>769.5</v>
      </c>
      <c r="I74" s="16">
        <f t="shared" si="19"/>
        <v>769.5</v>
      </c>
      <c r="J74" s="16">
        <f t="shared" si="20"/>
        <v>384.75</v>
      </c>
      <c r="K74" s="16">
        <f t="shared" si="21"/>
        <v>384.75</v>
      </c>
      <c r="L74" s="16"/>
      <c r="M74" s="18"/>
    </row>
    <row r="75" s="2" customFormat="1" ht="36" customHeight="1" spans="1:13">
      <c r="A75" s="9">
        <v>71</v>
      </c>
      <c r="B75" s="9" t="s">
        <v>255</v>
      </c>
      <c r="C75" s="9" t="s">
        <v>262</v>
      </c>
      <c r="D75" s="12" t="s">
        <v>263</v>
      </c>
      <c r="E75" s="12" t="s">
        <v>264</v>
      </c>
      <c r="F75" s="12">
        <v>666.9</v>
      </c>
      <c r="G75" s="11">
        <v>0</v>
      </c>
      <c r="H75" s="16">
        <f t="shared" si="18"/>
        <v>666.9</v>
      </c>
      <c r="I75" s="16">
        <f t="shared" si="19"/>
        <v>666.9</v>
      </c>
      <c r="J75" s="16">
        <f t="shared" si="20"/>
        <v>333.45</v>
      </c>
      <c r="K75" s="16">
        <f t="shared" si="21"/>
        <v>333.45</v>
      </c>
      <c r="L75" s="16"/>
      <c r="M75" s="18"/>
    </row>
    <row r="76" s="2" customFormat="1" ht="36" customHeight="1" spans="1:13">
      <c r="A76" s="9">
        <v>72</v>
      </c>
      <c r="B76" s="9" t="s">
        <v>255</v>
      </c>
      <c r="C76" s="9" t="s">
        <v>265</v>
      </c>
      <c r="D76" s="12" t="s">
        <v>266</v>
      </c>
      <c r="E76" s="12" t="s">
        <v>267</v>
      </c>
      <c r="F76" s="12">
        <v>1590.3</v>
      </c>
      <c r="G76" s="11">
        <v>0</v>
      </c>
      <c r="H76" s="16">
        <f t="shared" si="18"/>
        <v>1590.3</v>
      </c>
      <c r="I76" s="16">
        <f t="shared" si="19"/>
        <v>1590.3</v>
      </c>
      <c r="J76" s="16">
        <f t="shared" si="20"/>
        <v>795.15</v>
      </c>
      <c r="K76" s="16">
        <f t="shared" si="21"/>
        <v>795.15</v>
      </c>
      <c r="L76" s="16"/>
      <c r="M76" s="18"/>
    </row>
    <row r="77" s="2" customFormat="1" ht="36" customHeight="1" spans="1:13">
      <c r="A77" s="9">
        <v>73</v>
      </c>
      <c r="B77" s="9" t="s">
        <v>268</v>
      </c>
      <c r="C77" s="9" t="s">
        <v>269</v>
      </c>
      <c r="D77" s="12" t="s">
        <v>270</v>
      </c>
      <c r="E77" s="12" t="s">
        <v>271</v>
      </c>
      <c r="F77" s="12">
        <v>1641.6</v>
      </c>
      <c r="G77" s="11">
        <v>0</v>
      </c>
      <c r="H77" s="16">
        <f t="shared" si="18"/>
        <v>1641.6</v>
      </c>
      <c r="I77" s="16">
        <f t="shared" si="19"/>
        <v>1641.6</v>
      </c>
      <c r="J77" s="16">
        <f t="shared" si="20"/>
        <v>820.8</v>
      </c>
      <c r="K77" s="16">
        <f t="shared" si="21"/>
        <v>820.8</v>
      </c>
      <c r="L77" s="16"/>
      <c r="M77" s="18"/>
    </row>
    <row r="78" s="2" customFormat="1" ht="36" customHeight="1" spans="1:13">
      <c r="A78" s="9">
        <v>74</v>
      </c>
      <c r="B78" s="9" t="s">
        <v>268</v>
      </c>
      <c r="C78" s="9" t="s">
        <v>272</v>
      </c>
      <c r="D78" s="12" t="s">
        <v>273</v>
      </c>
      <c r="E78" s="12" t="s">
        <v>274</v>
      </c>
      <c r="F78" s="12">
        <v>1436.4</v>
      </c>
      <c r="G78" s="11">
        <v>0</v>
      </c>
      <c r="H78" s="16">
        <f t="shared" si="18"/>
        <v>1436.4</v>
      </c>
      <c r="I78" s="16">
        <f t="shared" si="19"/>
        <v>1436.4</v>
      </c>
      <c r="J78" s="16">
        <f t="shared" si="20"/>
        <v>718.2</v>
      </c>
      <c r="K78" s="16">
        <f t="shared" si="21"/>
        <v>718.2</v>
      </c>
      <c r="L78" s="16"/>
      <c r="M78" s="18"/>
    </row>
    <row r="79" s="2" customFormat="1" ht="36" customHeight="1" spans="1:13">
      <c r="A79" s="9">
        <v>75</v>
      </c>
      <c r="B79" s="9" t="s">
        <v>268</v>
      </c>
      <c r="C79" s="9" t="s">
        <v>275</v>
      </c>
      <c r="D79" s="12" t="s">
        <v>276</v>
      </c>
      <c r="E79" s="12" t="s">
        <v>277</v>
      </c>
      <c r="F79" s="12">
        <v>2257.2</v>
      </c>
      <c r="G79" s="11">
        <v>0</v>
      </c>
      <c r="H79" s="16">
        <f t="shared" si="18"/>
        <v>2257.2</v>
      </c>
      <c r="I79" s="16">
        <f>H79-(H79-2000)</f>
        <v>2000</v>
      </c>
      <c r="J79" s="16">
        <f t="shared" si="20"/>
        <v>1000</v>
      </c>
      <c r="K79" s="16">
        <f t="shared" si="21"/>
        <v>1000</v>
      </c>
      <c r="L79" s="16"/>
      <c r="M79" s="18"/>
    </row>
    <row r="80" s="2" customFormat="1" ht="36" customHeight="1" spans="1:13">
      <c r="A80" s="9">
        <v>76</v>
      </c>
      <c r="B80" s="9" t="s">
        <v>268</v>
      </c>
      <c r="C80" s="9" t="s">
        <v>278</v>
      </c>
      <c r="D80" s="12" t="s">
        <v>279</v>
      </c>
      <c r="E80" s="12" t="s">
        <v>280</v>
      </c>
      <c r="F80" s="12">
        <v>461.7</v>
      </c>
      <c r="G80" s="11">
        <f>670+3400</f>
        <v>4070</v>
      </c>
      <c r="H80" s="16">
        <f t="shared" si="18"/>
        <v>4531.7</v>
      </c>
      <c r="I80" s="16">
        <f>H80-(H80-2000)</f>
        <v>2000</v>
      </c>
      <c r="J80" s="16">
        <f t="shared" si="20"/>
        <v>1000</v>
      </c>
      <c r="K80" s="16">
        <f t="shared" si="21"/>
        <v>1000</v>
      </c>
      <c r="L80" s="16"/>
      <c r="M80" s="18"/>
    </row>
    <row r="81" s="2" customFormat="1" ht="36" customHeight="1" spans="1:13">
      <c r="A81" s="9">
        <v>77</v>
      </c>
      <c r="B81" s="9" t="s">
        <v>281</v>
      </c>
      <c r="C81" s="9" t="s">
        <v>282</v>
      </c>
      <c r="D81" s="12" t="s">
        <v>283</v>
      </c>
      <c r="E81" s="12" t="s">
        <v>284</v>
      </c>
      <c r="F81" s="12">
        <v>666.9</v>
      </c>
      <c r="G81" s="11">
        <f>380+680</f>
        <v>1060</v>
      </c>
      <c r="H81" s="16">
        <f t="shared" si="18"/>
        <v>1726.9</v>
      </c>
      <c r="I81" s="16">
        <f t="shared" ref="I81:I88" si="22">2000-(2000-H81)</f>
        <v>1726.9</v>
      </c>
      <c r="J81" s="16">
        <f t="shared" si="20"/>
        <v>863.45</v>
      </c>
      <c r="K81" s="16">
        <f t="shared" si="21"/>
        <v>863.45</v>
      </c>
      <c r="L81" s="16"/>
      <c r="M81" s="18"/>
    </row>
    <row r="82" s="2" customFormat="1" ht="36" customHeight="1" spans="1:13">
      <c r="A82" s="9">
        <v>78</v>
      </c>
      <c r="B82" s="9" t="s">
        <v>285</v>
      </c>
      <c r="C82" s="9" t="s">
        <v>286</v>
      </c>
      <c r="D82" s="12" t="s">
        <v>287</v>
      </c>
      <c r="E82" s="12" t="s">
        <v>288</v>
      </c>
      <c r="F82" s="12">
        <v>1949.4</v>
      </c>
      <c r="G82" s="11">
        <v>0</v>
      </c>
      <c r="H82" s="16">
        <f t="shared" si="18"/>
        <v>1949.4</v>
      </c>
      <c r="I82" s="16">
        <f t="shared" si="22"/>
        <v>1949.4</v>
      </c>
      <c r="J82" s="16">
        <f t="shared" si="20"/>
        <v>974.7</v>
      </c>
      <c r="K82" s="16">
        <f t="shared" si="21"/>
        <v>974.7</v>
      </c>
      <c r="L82" s="16"/>
      <c r="M82" s="18"/>
    </row>
    <row r="83" s="2" customFormat="1" ht="36" customHeight="1" spans="1:13">
      <c r="A83" s="9">
        <v>79</v>
      </c>
      <c r="B83" s="9" t="s">
        <v>289</v>
      </c>
      <c r="C83" s="9" t="s">
        <v>290</v>
      </c>
      <c r="D83" s="12" t="s">
        <v>291</v>
      </c>
      <c r="E83" s="12" t="s">
        <v>292</v>
      </c>
      <c r="F83" s="12">
        <v>820.8</v>
      </c>
      <c r="G83" s="11">
        <v>0</v>
      </c>
      <c r="H83" s="16">
        <f t="shared" si="18"/>
        <v>820.8</v>
      </c>
      <c r="I83" s="16">
        <f t="shared" si="22"/>
        <v>820.8</v>
      </c>
      <c r="J83" s="16">
        <f t="shared" si="20"/>
        <v>410.4</v>
      </c>
      <c r="K83" s="16">
        <f t="shared" si="21"/>
        <v>410.4</v>
      </c>
      <c r="L83" s="16"/>
      <c r="M83" s="18"/>
    </row>
    <row r="84" s="2" customFormat="1" ht="36" customHeight="1" spans="1:13">
      <c r="A84" s="9">
        <v>80</v>
      </c>
      <c r="B84" s="9" t="s">
        <v>289</v>
      </c>
      <c r="C84" s="9" t="s">
        <v>293</v>
      </c>
      <c r="D84" s="12" t="s">
        <v>294</v>
      </c>
      <c r="E84" s="12" t="s">
        <v>295</v>
      </c>
      <c r="F84" s="12">
        <v>1026</v>
      </c>
      <c r="G84" s="11">
        <v>0</v>
      </c>
      <c r="H84" s="16">
        <f t="shared" si="18"/>
        <v>1026</v>
      </c>
      <c r="I84" s="16">
        <f t="shared" si="22"/>
        <v>1026</v>
      </c>
      <c r="J84" s="16">
        <f t="shared" si="20"/>
        <v>513</v>
      </c>
      <c r="K84" s="16">
        <f t="shared" si="21"/>
        <v>513</v>
      </c>
      <c r="L84" s="16"/>
      <c r="M84" s="18"/>
    </row>
    <row r="85" s="2" customFormat="1" ht="36" customHeight="1" spans="1:13">
      <c r="A85" s="9">
        <v>81</v>
      </c>
      <c r="B85" s="9" t="s">
        <v>296</v>
      </c>
      <c r="C85" s="9" t="s">
        <v>297</v>
      </c>
      <c r="D85" s="12" t="s">
        <v>298</v>
      </c>
      <c r="E85" s="12" t="s">
        <v>299</v>
      </c>
      <c r="F85" s="12">
        <v>1692.9</v>
      </c>
      <c r="G85" s="11">
        <v>0</v>
      </c>
      <c r="H85" s="16">
        <f t="shared" si="18"/>
        <v>1692.9</v>
      </c>
      <c r="I85" s="16">
        <f t="shared" si="22"/>
        <v>1692.9</v>
      </c>
      <c r="J85" s="16">
        <f t="shared" si="20"/>
        <v>846.45</v>
      </c>
      <c r="K85" s="16">
        <f t="shared" si="21"/>
        <v>846.45</v>
      </c>
      <c r="L85" s="16"/>
      <c r="M85" s="18"/>
    </row>
    <row r="86" s="2" customFormat="1" ht="36" customHeight="1" spans="1:13">
      <c r="A86" s="9">
        <v>82</v>
      </c>
      <c r="B86" s="9" t="s">
        <v>296</v>
      </c>
      <c r="C86" s="9" t="s">
        <v>300</v>
      </c>
      <c r="D86" s="12" t="s">
        <v>301</v>
      </c>
      <c r="E86" s="12" t="s">
        <v>302</v>
      </c>
      <c r="F86" s="12">
        <v>513</v>
      </c>
      <c r="G86" s="11">
        <v>0</v>
      </c>
      <c r="H86" s="16">
        <f t="shared" si="18"/>
        <v>513</v>
      </c>
      <c r="I86" s="16">
        <f t="shared" si="22"/>
        <v>513</v>
      </c>
      <c r="J86" s="16">
        <f t="shared" si="20"/>
        <v>256.5</v>
      </c>
      <c r="K86" s="16">
        <f t="shared" si="21"/>
        <v>256.5</v>
      </c>
      <c r="L86" s="16"/>
      <c r="M86" s="18"/>
    </row>
    <row r="87" s="2" customFormat="1" ht="36" customHeight="1" spans="1:13">
      <c r="A87" s="9">
        <v>83</v>
      </c>
      <c r="B87" s="9" t="s">
        <v>303</v>
      </c>
      <c r="C87" s="9" t="s">
        <v>304</v>
      </c>
      <c r="D87" s="12" t="s">
        <v>305</v>
      </c>
      <c r="E87" s="12" t="s">
        <v>306</v>
      </c>
      <c r="F87" s="12">
        <v>718.2</v>
      </c>
      <c r="G87" s="11">
        <v>0</v>
      </c>
      <c r="H87" s="16">
        <f t="shared" si="18"/>
        <v>718.2</v>
      </c>
      <c r="I87" s="16">
        <f t="shared" si="22"/>
        <v>718.2</v>
      </c>
      <c r="J87" s="16">
        <f t="shared" si="20"/>
        <v>359.1</v>
      </c>
      <c r="K87" s="16">
        <f t="shared" si="21"/>
        <v>359.1</v>
      </c>
      <c r="L87" s="16"/>
      <c r="M87" s="18"/>
    </row>
    <row r="88" s="2" customFormat="1" ht="36" customHeight="1" spans="1:13">
      <c r="A88" s="9">
        <v>84</v>
      </c>
      <c r="B88" s="9" t="s">
        <v>307</v>
      </c>
      <c r="C88" s="9" t="s">
        <v>308</v>
      </c>
      <c r="D88" s="12" t="s">
        <v>309</v>
      </c>
      <c r="E88" s="12" t="s">
        <v>310</v>
      </c>
      <c r="F88" s="12">
        <v>1949.4</v>
      </c>
      <c r="G88" s="11">
        <v>0</v>
      </c>
      <c r="H88" s="16">
        <f t="shared" si="18"/>
        <v>1949.4</v>
      </c>
      <c r="I88" s="16">
        <f t="shared" si="22"/>
        <v>1949.4</v>
      </c>
      <c r="J88" s="16">
        <f t="shared" si="20"/>
        <v>974.7</v>
      </c>
      <c r="K88" s="16">
        <f t="shared" si="21"/>
        <v>974.7</v>
      </c>
      <c r="L88" s="16"/>
      <c r="M88" s="18"/>
    </row>
    <row r="89" s="2" customFormat="1" ht="36" customHeight="1" spans="1:13">
      <c r="A89" s="9">
        <v>85</v>
      </c>
      <c r="B89" s="9" t="s">
        <v>285</v>
      </c>
      <c r="C89" s="9" t="s">
        <v>311</v>
      </c>
      <c r="D89" s="9" t="s">
        <v>312</v>
      </c>
      <c r="E89" s="12" t="s">
        <v>313</v>
      </c>
      <c r="F89" s="12">
        <v>2872.8</v>
      </c>
      <c r="G89" s="11">
        <v>0</v>
      </c>
      <c r="H89" s="16">
        <f t="shared" si="18"/>
        <v>2872.8</v>
      </c>
      <c r="I89" s="16">
        <f>H89-(H89-2000)</f>
        <v>2000</v>
      </c>
      <c r="J89" s="16">
        <f t="shared" si="20"/>
        <v>1000</v>
      </c>
      <c r="K89" s="16">
        <f t="shared" si="21"/>
        <v>1000</v>
      </c>
      <c r="L89" s="16"/>
      <c r="M89" s="18"/>
    </row>
    <row r="90" s="2" customFormat="1" ht="36" customHeight="1" spans="1:13">
      <c r="A90" s="9">
        <v>86</v>
      </c>
      <c r="B90" s="9" t="s">
        <v>314</v>
      </c>
      <c r="C90" s="9" t="s">
        <v>315</v>
      </c>
      <c r="D90" s="9" t="s">
        <v>316</v>
      </c>
      <c r="E90" s="12" t="s">
        <v>317</v>
      </c>
      <c r="F90" s="12">
        <v>3847.5</v>
      </c>
      <c r="G90" s="11">
        <v>0</v>
      </c>
      <c r="H90" s="16">
        <f t="shared" si="18"/>
        <v>3847.5</v>
      </c>
      <c r="I90" s="16">
        <f>H90-(H90-2000)</f>
        <v>2000</v>
      </c>
      <c r="J90" s="16">
        <f t="shared" si="20"/>
        <v>1000</v>
      </c>
      <c r="K90" s="16">
        <f t="shared" si="21"/>
        <v>1000</v>
      </c>
      <c r="L90" s="16"/>
      <c r="M90" s="18"/>
    </row>
    <row r="91" s="2" customFormat="1" ht="36" customHeight="1" spans="1:13">
      <c r="A91" s="9">
        <v>87</v>
      </c>
      <c r="B91" s="9" t="s">
        <v>303</v>
      </c>
      <c r="C91" s="9" t="s">
        <v>318</v>
      </c>
      <c r="D91" s="9" t="s">
        <v>319</v>
      </c>
      <c r="E91" s="12" t="s">
        <v>320</v>
      </c>
      <c r="F91" s="12">
        <v>307.8</v>
      </c>
      <c r="G91" s="11">
        <v>0</v>
      </c>
      <c r="H91" s="16">
        <f t="shared" si="18"/>
        <v>307.8</v>
      </c>
      <c r="I91" s="16">
        <f t="shared" ref="I91:I95" si="23">2000-(2000-H91)</f>
        <v>307.8</v>
      </c>
      <c r="J91" s="16">
        <f t="shared" si="20"/>
        <v>153.9</v>
      </c>
      <c r="K91" s="16">
        <f t="shared" si="21"/>
        <v>153.9</v>
      </c>
      <c r="L91" s="16"/>
      <c r="M91" s="18"/>
    </row>
    <row r="92" s="2" customFormat="1" ht="36" customHeight="1" spans="1:13">
      <c r="A92" s="9">
        <v>88</v>
      </c>
      <c r="B92" s="10" t="s">
        <v>321</v>
      </c>
      <c r="C92" s="10" t="s">
        <v>322</v>
      </c>
      <c r="D92" s="11" t="s">
        <v>323</v>
      </c>
      <c r="E92" s="11" t="s">
        <v>324</v>
      </c>
      <c r="F92" s="11">
        <v>359.1</v>
      </c>
      <c r="G92" s="11">
        <v>0</v>
      </c>
      <c r="H92" s="16">
        <f t="shared" si="18"/>
        <v>359.1</v>
      </c>
      <c r="I92" s="16">
        <f t="shared" si="23"/>
        <v>359.1</v>
      </c>
      <c r="J92" s="16">
        <f t="shared" si="20"/>
        <v>179.55</v>
      </c>
      <c r="K92" s="16">
        <f t="shared" si="21"/>
        <v>179.55</v>
      </c>
      <c r="L92" s="16"/>
      <c r="M92" s="18"/>
    </row>
    <row r="93" s="2" customFormat="1" ht="36" customHeight="1" spans="1:13">
      <c r="A93" s="9">
        <v>89</v>
      </c>
      <c r="B93" s="10" t="s">
        <v>325</v>
      </c>
      <c r="C93" s="10" t="s">
        <v>326</v>
      </c>
      <c r="D93" s="11" t="s">
        <v>327</v>
      </c>
      <c r="E93" s="11" t="s">
        <v>302</v>
      </c>
      <c r="F93" s="11">
        <v>872.1</v>
      </c>
      <c r="G93" s="11">
        <v>0</v>
      </c>
      <c r="H93" s="16">
        <f t="shared" si="18"/>
        <v>872.1</v>
      </c>
      <c r="I93" s="16">
        <f t="shared" si="23"/>
        <v>872.1</v>
      </c>
      <c r="J93" s="16">
        <f t="shared" si="20"/>
        <v>436.05</v>
      </c>
      <c r="K93" s="16">
        <f t="shared" si="21"/>
        <v>436.05</v>
      </c>
      <c r="L93" s="16"/>
      <c r="M93" s="18"/>
    </row>
    <row r="94" s="2" customFormat="1" ht="36" customHeight="1" spans="1:13">
      <c r="A94" s="9">
        <v>90</v>
      </c>
      <c r="B94" s="10" t="s">
        <v>325</v>
      </c>
      <c r="C94" s="10" t="s">
        <v>328</v>
      </c>
      <c r="D94" s="11" t="s">
        <v>329</v>
      </c>
      <c r="E94" s="11" t="s">
        <v>330</v>
      </c>
      <c r="F94" s="11">
        <v>307.8</v>
      </c>
      <c r="G94" s="11">
        <v>0</v>
      </c>
      <c r="H94" s="16">
        <f t="shared" si="18"/>
        <v>307.8</v>
      </c>
      <c r="I94" s="16">
        <f t="shared" si="23"/>
        <v>307.8</v>
      </c>
      <c r="J94" s="16">
        <f t="shared" si="20"/>
        <v>153.9</v>
      </c>
      <c r="K94" s="16">
        <f t="shared" si="21"/>
        <v>153.9</v>
      </c>
      <c r="L94" s="16"/>
      <c r="M94" s="18"/>
    </row>
    <row r="95" s="2" customFormat="1" ht="36" customHeight="1" spans="1:13">
      <c r="A95" s="9">
        <v>91</v>
      </c>
      <c r="B95" s="10" t="s">
        <v>331</v>
      </c>
      <c r="C95" s="10" t="s">
        <v>332</v>
      </c>
      <c r="D95" s="19" t="s">
        <v>333</v>
      </c>
      <c r="E95" s="19" t="s">
        <v>334</v>
      </c>
      <c r="F95" s="19">
        <v>307.8</v>
      </c>
      <c r="G95" s="11">
        <v>0</v>
      </c>
      <c r="H95" s="16">
        <f t="shared" si="18"/>
        <v>307.8</v>
      </c>
      <c r="I95" s="16">
        <f t="shared" si="23"/>
        <v>307.8</v>
      </c>
      <c r="J95" s="16">
        <f t="shared" si="20"/>
        <v>153.9</v>
      </c>
      <c r="K95" s="16">
        <f t="shared" si="21"/>
        <v>153.9</v>
      </c>
      <c r="L95" s="16"/>
      <c r="M95" s="18"/>
    </row>
    <row r="96" s="2" customFormat="1" ht="36" customHeight="1" spans="1:13">
      <c r="A96" s="9">
        <v>92</v>
      </c>
      <c r="B96" s="10" t="s">
        <v>335</v>
      </c>
      <c r="C96" s="10" t="s">
        <v>336</v>
      </c>
      <c r="D96" s="11" t="s">
        <v>337</v>
      </c>
      <c r="E96" s="11" t="s">
        <v>338</v>
      </c>
      <c r="F96" s="11">
        <v>1692.9</v>
      </c>
      <c r="G96" s="11">
        <v>4550</v>
      </c>
      <c r="H96" s="16">
        <f t="shared" si="18"/>
        <v>6242.9</v>
      </c>
      <c r="I96" s="16">
        <f>H96-(H96-2000)</f>
        <v>2000</v>
      </c>
      <c r="J96" s="16">
        <f t="shared" si="20"/>
        <v>1000</v>
      </c>
      <c r="K96" s="16">
        <f t="shared" si="21"/>
        <v>1000</v>
      </c>
      <c r="L96" s="16"/>
      <c r="M96" s="18"/>
    </row>
    <row r="97" s="2" customFormat="1" ht="36" customHeight="1" spans="1:13">
      <c r="A97" s="9">
        <v>93</v>
      </c>
      <c r="B97" s="10" t="s">
        <v>339</v>
      </c>
      <c r="C97" s="10" t="s">
        <v>340</v>
      </c>
      <c r="D97" s="11" t="s">
        <v>341</v>
      </c>
      <c r="E97" s="11" t="s">
        <v>342</v>
      </c>
      <c r="F97" s="11">
        <v>872.1</v>
      </c>
      <c r="G97" s="11">
        <v>0</v>
      </c>
      <c r="H97" s="16">
        <f t="shared" si="18"/>
        <v>872.1</v>
      </c>
      <c r="I97" s="16">
        <f t="shared" ref="I97:I106" si="24">2000-(2000-H97)</f>
        <v>872.1</v>
      </c>
      <c r="J97" s="16">
        <f t="shared" si="20"/>
        <v>436.05</v>
      </c>
      <c r="K97" s="16">
        <f t="shared" si="21"/>
        <v>436.05</v>
      </c>
      <c r="L97" s="16"/>
      <c r="M97" s="18"/>
    </row>
    <row r="98" s="2" customFormat="1" ht="36" customHeight="1" spans="1:13">
      <c r="A98" s="9">
        <v>94</v>
      </c>
      <c r="B98" s="10" t="s">
        <v>339</v>
      </c>
      <c r="C98" s="10" t="s">
        <v>343</v>
      </c>
      <c r="D98" s="11" t="s">
        <v>344</v>
      </c>
      <c r="E98" s="11" t="s">
        <v>345</v>
      </c>
      <c r="F98" s="11">
        <v>1282.5</v>
      </c>
      <c r="G98" s="11">
        <v>0</v>
      </c>
      <c r="H98" s="16">
        <f t="shared" si="18"/>
        <v>1282.5</v>
      </c>
      <c r="I98" s="16">
        <f t="shared" si="24"/>
        <v>1282.5</v>
      </c>
      <c r="J98" s="16">
        <f t="shared" si="20"/>
        <v>641.25</v>
      </c>
      <c r="K98" s="16">
        <f t="shared" si="21"/>
        <v>641.25</v>
      </c>
      <c r="L98" s="16"/>
      <c r="M98" s="18"/>
    </row>
    <row r="99" s="2" customFormat="1" ht="36" customHeight="1" spans="1:13">
      <c r="A99" s="9">
        <v>95</v>
      </c>
      <c r="B99" s="10" t="s">
        <v>346</v>
      </c>
      <c r="C99" s="10" t="s">
        <v>347</v>
      </c>
      <c r="D99" s="19" t="s">
        <v>348</v>
      </c>
      <c r="E99" s="19" t="s">
        <v>349</v>
      </c>
      <c r="F99" s="19">
        <v>513</v>
      </c>
      <c r="G99" s="11">
        <v>0</v>
      </c>
      <c r="H99" s="16">
        <f t="shared" si="18"/>
        <v>513</v>
      </c>
      <c r="I99" s="16">
        <f t="shared" si="24"/>
        <v>513</v>
      </c>
      <c r="J99" s="16">
        <f t="shared" si="20"/>
        <v>256.5</v>
      </c>
      <c r="K99" s="16">
        <f t="shared" si="21"/>
        <v>256.5</v>
      </c>
      <c r="L99" s="16"/>
      <c r="M99" s="18"/>
    </row>
    <row r="100" s="2" customFormat="1" ht="36" customHeight="1" spans="1:13">
      <c r="A100" s="9">
        <v>96</v>
      </c>
      <c r="B100" s="10" t="s">
        <v>350</v>
      </c>
      <c r="C100" s="10" t="s">
        <v>351</v>
      </c>
      <c r="D100" s="19" t="s">
        <v>352</v>
      </c>
      <c r="E100" s="19" t="s">
        <v>353</v>
      </c>
      <c r="F100" s="19">
        <v>718.2</v>
      </c>
      <c r="G100" s="11">
        <v>0</v>
      </c>
      <c r="H100" s="16">
        <f t="shared" si="18"/>
        <v>718.2</v>
      </c>
      <c r="I100" s="16">
        <f t="shared" si="24"/>
        <v>718.2</v>
      </c>
      <c r="J100" s="16">
        <f t="shared" si="20"/>
        <v>359.1</v>
      </c>
      <c r="K100" s="16">
        <f t="shared" si="21"/>
        <v>359.1</v>
      </c>
      <c r="L100" s="16"/>
      <c r="M100" s="18"/>
    </row>
    <row r="101" s="2" customFormat="1" ht="36" customHeight="1" spans="1:13">
      <c r="A101" s="9">
        <v>97</v>
      </c>
      <c r="B101" s="10" t="s">
        <v>354</v>
      </c>
      <c r="C101" s="10" t="s">
        <v>355</v>
      </c>
      <c r="D101" s="19" t="s">
        <v>356</v>
      </c>
      <c r="E101" s="19" t="s">
        <v>357</v>
      </c>
      <c r="F101" s="19">
        <v>1077.3</v>
      </c>
      <c r="G101" s="11">
        <v>0</v>
      </c>
      <c r="H101" s="16">
        <f t="shared" si="18"/>
        <v>1077.3</v>
      </c>
      <c r="I101" s="16">
        <f t="shared" si="24"/>
        <v>1077.3</v>
      </c>
      <c r="J101" s="16">
        <f t="shared" si="20"/>
        <v>538.65</v>
      </c>
      <c r="K101" s="16">
        <f t="shared" si="21"/>
        <v>538.65</v>
      </c>
      <c r="L101" s="16"/>
      <c r="M101" s="18"/>
    </row>
    <row r="102" s="2" customFormat="1" ht="36" customHeight="1" spans="1:13">
      <c r="A102" s="9">
        <v>98</v>
      </c>
      <c r="B102" s="10" t="s">
        <v>358</v>
      </c>
      <c r="C102" s="10" t="s">
        <v>359</v>
      </c>
      <c r="D102" s="19" t="s">
        <v>360</v>
      </c>
      <c r="E102" s="19" t="s">
        <v>361</v>
      </c>
      <c r="F102" s="20">
        <v>307.8</v>
      </c>
      <c r="G102" s="11">
        <v>0</v>
      </c>
      <c r="H102" s="16">
        <f t="shared" si="18"/>
        <v>307.8</v>
      </c>
      <c r="I102" s="16">
        <f t="shared" si="24"/>
        <v>307.8</v>
      </c>
      <c r="J102" s="16">
        <f t="shared" si="20"/>
        <v>153.9</v>
      </c>
      <c r="K102" s="16">
        <f t="shared" si="21"/>
        <v>153.9</v>
      </c>
      <c r="L102" s="16"/>
      <c r="M102" s="18"/>
    </row>
    <row r="103" s="2" customFormat="1" ht="36" customHeight="1" spans="1:13">
      <c r="A103" s="9">
        <v>99</v>
      </c>
      <c r="B103" s="10" t="s">
        <v>358</v>
      </c>
      <c r="C103" s="10" t="s">
        <v>362</v>
      </c>
      <c r="D103" s="19" t="s">
        <v>363</v>
      </c>
      <c r="E103" s="19" t="s">
        <v>364</v>
      </c>
      <c r="F103" s="19">
        <v>615.6</v>
      </c>
      <c r="G103" s="11">
        <v>0</v>
      </c>
      <c r="H103" s="16">
        <f t="shared" si="18"/>
        <v>615.6</v>
      </c>
      <c r="I103" s="16">
        <f t="shared" si="24"/>
        <v>615.6</v>
      </c>
      <c r="J103" s="16">
        <f t="shared" si="20"/>
        <v>307.8</v>
      </c>
      <c r="K103" s="16">
        <f t="shared" si="21"/>
        <v>307.8</v>
      </c>
      <c r="L103" s="16"/>
      <c r="M103" s="18"/>
    </row>
    <row r="104" s="2" customFormat="1" ht="36" customHeight="1" spans="1:13">
      <c r="A104" s="9">
        <v>100</v>
      </c>
      <c r="B104" s="10" t="s">
        <v>365</v>
      </c>
      <c r="C104" s="10" t="s">
        <v>366</v>
      </c>
      <c r="D104" s="19" t="s">
        <v>367</v>
      </c>
      <c r="E104" s="19" t="s">
        <v>368</v>
      </c>
      <c r="F104" s="19">
        <v>513</v>
      </c>
      <c r="G104" s="11">
        <v>0</v>
      </c>
      <c r="H104" s="16">
        <f t="shared" si="18"/>
        <v>513</v>
      </c>
      <c r="I104" s="16">
        <f t="shared" si="24"/>
        <v>513</v>
      </c>
      <c r="J104" s="16">
        <f t="shared" si="20"/>
        <v>256.5</v>
      </c>
      <c r="K104" s="16">
        <f t="shared" si="21"/>
        <v>256.5</v>
      </c>
      <c r="L104" s="16"/>
      <c r="M104" s="18"/>
    </row>
    <row r="105" s="2" customFormat="1" ht="36" customHeight="1" spans="1:13">
      <c r="A105" s="9">
        <v>101</v>
      </c>
      <c r="B105" s="10" t="s">
        <v>369</v>
      </c>
      <c r="C105" s="10" t="s">
        <v>370</v>
      </c>
      <c r="D105" s="19" t="s">
        <v>371</v>
      </c>
      <c r="E105" s="19" t="s">
        <v>372</v>
      </c>
      <c r="F105" s="19">
        <v>666.9</v>
      </c>
      <c r="G105" s="11">
        <v>0</v>
      </c>
      <c r="H105" s="16">
        <f t="shared" si="18"/>
        <v>666.9</v>
      </c>
      <c r="I105" s="16">
        <f t="shared" si="24"/>
        <v>666.9</v>
      </c>
      <c r="J105" s="16">
        <f t="shared" si="20"/>
        <v>333.45</v>
      </c>
      <c r="K105" s="16">
        <f t="shared" si="21"/>
        <v>333.45</v>
      </c>
      <c r="L105" s="16"/>
      <c r="M105" s="18"/>
    </row>
    <row r="106" s="2" customFormat="1" ht="36" customHeight="1" spans="1:13">
      <c r="A106" s="9">
        <v>102</v>
      </c>
      <c r="B106" s="10" t="s">
        <v>369</v>
      </c>
      <c r="C106" s="10" t="s">
        <v>373</v>
      </c>
      <c r="D106" s="19" t="s">
        <v>374</v>
      </c>
      <c r="E106" s="19" t="s">
        <v>375</v>
      </c>
      <c r="F106" s="19">
        <v>615.6</v>
      </c>
      <c r="G106" s="11">
        <v>0</v>
      </c>
      <c r="H106" s="16">
        <f t="shared" si="18"/>
        <v>615.6</v>
      </c>
      <c r="I106" s="16">
        <f t="shared" si="24"/>
        <v>615.6</v>
      </c>
      <c r="J106" s="16">
        <f t="shared" si="20"/>
        <v>307.8</v>
      </c>
      <c r="K106" s="16">
        <f t="shared" si="21"/>
        <v>307.8</v>
      </c>
      <c r="L106" s="16"/>
      <c r="M106" s="18"/>
    </row>
    <row r="107" s="2" customFormat="1" ht="36" customHeight="1" spans="1:13">
      <c r="A107" s="9">
        <v>103</v>
      </c>
      <c r="B107" s="9" t="s">
        <v>376</v>
      </c>
      <c r="C107" s="9" t="s">
        <v>377</v>
      </c>
      <c r="D107" s="19" t="s">
        <v>378</v>
      </c>
      <c r="E107" s="19" t="s">
        <v>379</v>
      </c>
      <c r="F107" s="19">
        <v>1590.3</v>
      </c>
      <c r="G107" s="11">
        <v>700</v>
      </c>
      <c r="H107" s="16">
        <f t="shared" si="18"/>
        <v>2290.3</v>
      </c>
      <c r="I107" s="16">
        <f>H107-(H107-2000)</f>
        <v>2000</v>
      </c>
      <c r="J107" s="16">
        <f t="shared" si="20"/>
        <v>1000</v>
      </c>
      <c r="K107" s="16">
        <f t="shared" si="21"/>
        <v>1000</v>
      </c>
      <c r="L107" s="16"/>
      <c r="M107" s="18"/>
    </row>
    <row r="108" s="2" customFormat="1" ht="36" customHeight="1" spans="1:13">
      <c r="A108" s="9">
        <v>104</v>
      </c>
      <c r="B108" s="9" t="s">
        <v>380</v>
      </c>
      <c r="C108" s="9" t="s">
        <v>381</v>
      </c>
      <c r="D108" s="19" t="s">
        <v>382</v>
      </c>
      <c r="E108" s="19" t="s">
        <v>383</v>
      </c>
      <c r="F108" s="19">
        <v>307.8</v>
      </c>
      <c r="G108" s="11">
        <v>350</v>
      </c>
      <c r="H108" s="16">
        <f t="shared" si="18"/>
        <v>657.8</v>
      </c>
      <c r="I108" s="16">
        <f t="shared" ref="I108:I149" si="25">2000-(2000-H108)</f>
        <v>657.8</v>
      </c>
      <c r="J108" s="16">
        <f t="shared" si="20"/>
        <v>328.9</v>
      </c>
      <c r="K108" s="16">
        <f t="shared" si="21"/>
        <v>328.9</v>
      </c>
      <c r="L108" s="16"/>
      <c r="M108" s="18"/>
    </row>
    <row r="109" s="2" customFormat="1" ht="36" customHeight="1" spans="1:13">
      <c r="A109" s="9">
        <v>105</v>
      </c>
      <c r="B109" s="9" t="s">
        <v>380</v>
      </c>
      <c r="C109" s="9" t="s">
        <v>384</v>
      </c>
      <c r="D109" s="19" t="s">
        <v>385</v>
      </c>
      <c r="E109" s="19" t="s">
        <v>386</v>
      </c>
      <c r="F109" s="19">
        <v>307.8</v>
      </c>
      <c r="G109" s="11">
        <v>0</v>
      </c>
      <c r="H109" s="16">
        <f t="shared" si="18"/>
        <v>307.8</v>
      </c>
      <c r="I109" s="16">
        <f t="shared" si="25"/>
        <v>307.8</v>
      </c>
      <c r="J109" s="16">
        <f t="shared" si="20"/>
        <v>153.9</v>
      </c>
      <c r="K109" s="16">
        <f t="shared" si="21"/>
        <v>153.9</v>
      </c>
      <c r="L109" s="16"/>
      <c r="M109" s="18"/>
    </row>
    <row r="110" s="2" customFormat="1" ht="36" customHeight="1" spans="1:13">
      <c r="A110" s="9">
        <v>106</v>
      </c>
      <c r="B110" s="9" t="s">
        <v>380</v>
      </c>
      <c r="C110" s="9" t="s">
        <v>387</v>
      </c>
      <c r="D110" s="19" t="s">
        <v>388</v>
      </c>
      <c r="E110" s="19" t="s">
        <v>389</v>
      </c>
      <c r="F110" s="19">
        <v>307.8</v>
      </c>
      <c r="G110" s="11">
        <v>0</v>
      </c>
      <c r="H110" s="16">
        <f t="shared" si="18"/>
        <v>307.8</v>
      </c>
      <c r="I110" s="16">
        <f t="shared" si="25"/>
        <v>307.8</v>
      </c>
      <c r="J110" s="16">
        <f t="shared" si="20"/>
        <v>153.9</v>
      </c>
      <c r="K110" s="16">
        <f t="shared" si="21"/>
        <v>153.9</v>
      </c>
      <c r="L110" s="16"/>
      <c r="M110" s="18"/>
    </row>
    <row r="111" s="2" customFormat="1" ht="36" customHeight="1" spans="1:13">
      <c r="A111" s="9">
        <v>107</v>
      </c>
      <c r="B111" s="9" t="s">
        <v>390</v>
      </c>
      <c r="C111" s="9" t="s">
        <v>391</v>
      </c>
      <c r="D111" s="19" t="s">
        <v>392</v>
      </c>
      <c r="E111" s="19" t="s">
        <v>393</v>
      </c>
      <c r="F111" s="19">
        <v>872.1</v>
      </c>
      <c r="G111" s="11">
        <v>0</v>
      </c>
      <c r="H111" s="16">
        <f t="shared" si="18"/>
        <v>872.1</v>
      </c>
      <c r="I111" s="16">
        <f t="shared" si="25"/>
        <v>872.1</v>
      </c>
      <c r="J111" s="16">
        <f t="shared" si="20"/>
        <v>436.05</v>
      </c>
      <c r="K111" s="16">
        <f t="shared" si="21"/>
        <v>436.05</v>
      </c>
      <c r="L111" s="16"/>
      <c r="M111" s="18"/>
    </row>
    <row r="112" s="2" customFormat="1" ht="36" customHeight="1" spans="1:13">
      <c r="A112" s="9">
        <v>108</v>
      </c>
      <c r="B112" s="9" t="s">
        <v>390</v>
      </c>
      <c r="C112" s="9" t="s">
        <v>394</v>
      </c>
      <c r="D112" s="19" t="s">
        <v>395</v>
      </c>
      <c r="E112" s="19" t="s">
        <v>396</v>
      </c>
      <c r="F112" s="19">
        <v>666.9</v>
      </c>
      <c r="G112" s="11">
        <v>0</v>
      </c>
      <c r="H112" s="16">
        <f t="shared" si="18"/>
        <v>666.9</v>
      </c>
      <c r="I112" s="16">
        <f t="shared" si="25"/>
        <v>666.9</v>
      </c>
      <c r="J112" s="16">
        <f t="shared" si="20"/>
        <v>333.45</v>
      </c>
      <c r="K112" s="16">
        <f t="shared" si="21"/>
        <v>333.45</v>
      </c>
      <c r="L112" s="16"/>
      <c r="M112" s="18"/>
    </row>
    <row r="113" s="2" customFormat="1" ht="36" customHeight="1" spans="1:13">
      <c r="A113" s="9">
        <v>109</v>
      </c>
      <c r="B113" s="9" t="s">
        <v>397</v>
      </c>
      <c r="C113" s="9" t="s">
        <v>398</v>
      </c>
      <c r="D113" s="19" t="s">
        <v>399</v>
      </c>
      <c r="E113" s="19" t="s">
        <v>400</v>
      </c>
      <c r="F113" s="19">
        <v>974.7</v>
      </c>
      <c r="G113" s="11">
        <v>0</v>
      </c>
      <c r="H113" s="16">
        <f t="shared" si="18"/>
        <v>974.7</v>
      </c>
      <c r="I113" s="16">
        <f t="shared" si="25"/>
        <v>974.7</v>
      </c>
      <c r="J113" s="16">
        <f t="shared" si="20"/>
        <v>487.35</v>
      </c>
      <c r="K113" s="16">
        <f t="shared" si="21"/>
        <v>487.35</v>
      </c>
      <c r="L113" s="16"/>
      <c r="M113" s="18"/>
    </row>
    <row r="114" s="2" customFormat="1" ht="36" customHeight="1" spans="1:13">
      <c r="A114" s="9">
        <v>110</v>
      </c>
      <c r="B114" s="9" t="s">
        <v>401</v>
      </c>
      <c r="C114" s="9" t="s">
        <v>402</v>
      </c>
      <c r="D114" s="19" t="s">
        <v>403</v>
      </c>
      <c r="E114" s="19" t="s">
        <v>404</v>
      </c>
      <c r="F114" s="20">
        <v>359.1</v>
      </c>
      <c r="G114" s="11">
        <v>0</v>
      </c>
      <c r="H114" s="16">
        <f t="shared" si="18"/>
        <v>359.1</v>
      </c>
      <c r="I114" s="16">
        <f t="shared" si="25"/>
        <v>359.1</v>
      </c>
      <c r="J114" s="16">
        <f t="shared" si="20"/>
        <v>179.55</v>
      </c>
      <c r="K114" s="16">
        <f t="shared" si="21"/>
        <v>179.55</v>
      </c>
      <c r="L114" s="16"/>
      <c r="M114" s="18"/>
    </row>
    <row r="115" s="2" customFormat="1" ht="36" customHeight="1" spans="1:13">
      <c r="A115" s="9">
        <v>111</v>
      </c>
      <c r="B115" s="10" t="s">
        <v>405</v>
      </c>
      <c r="C115" s="10" t="s">
        <v>406</v>
      </c>
      <c r="D115" s="19" t="s">
        <v>407</v>
      </c>
      <c r="E115" s="19" t="s">
        <v>408</v>
      </c>
      <c r="F115" s="19">
        <v>872.1</v>
      </c>
      <c r="G115" s="11">
        <v>0</v>
      </c>
      <c r="H115" s="16">
        <f t="shared" si="18"/>
        <v>872.1</v>
      </c>
      <c r="I115" s="16">
        <f t="shared" si="25"/>
        <v>872.1</v>
      </c>
      <c r="J115" s="16">
        <f t="shared" si="20"/>
        <v>436.05</v>
      </c>
      <c r="K115" s="16">
        <f t="shared" si="21"/>
        <v>436.05</v>
      </c>
      <c r="L115" s="16"/>
      <c r="M115" s="18"/>
    </row>
    <row r="116" s="2" customFormat="1" ht="36" customHeight="1" spans="1:13">
      <c r="A116" s="9">
        <v>112</v>
      </c>
      <c r="B116" s="10" t="s">
        <v>405</v>
      </c>
      <c r="C116" s="10" t="s">
        <v>409</v>
      </c>
      <c r="D116" s="19" t="s">
        <v>410</v>
      </c>
      <c r="E116" s="19" t="s">
        <v>411</v>
      </c>
      <c r="F116" s="19">
        <v>1282.5</v>
      </c>
      <c r="G116" s="11">
        <v>0</v>
      </c>
      <c r="H116" s="16">
        <f t="shared" si="18"/>
        <v>1282.5</v>
      </c>
      <c r="I116" s="16">
        <f t="shared" si="25"/>
        <v>1282.5</v>
      </c>
      <c r="J116" s="16">
        <f t="shared" si="20"/>
        <v>641.25</v>
      </c>
      <c r="K116" s="16">
        <f t="shared" si="21"/>
        <v>641.25</v>
      </c>
      <c r="L116" s="16"/>
      <c r="M116" s="18"/>
    </row>
    <row r="117" s="2" customFormat="1" ht="36" customHeight="1" spans="1:13">
      <c r="A117" s="9">
        <v>113</v>
      </c>
      <c r="B117" s="10" t="s">
        <v>405</v>
      </c>
      <c r="C117" s="10" t="s">
        <v>412</v>
      </c>
      <c r="D117" s="19" t="s">
        <v>413</v>
      </c>
      <c r="E117" s="19" t="s">
        <v>414</v>
      </c>
      <c r="F117" s="19">
        <v>1949.4</v>
      </c>
      <c r="G117" s="11">
        <v>0</v>
      </c>
      <c r="H117" s="16">
        <f t="shared" si="18"/>
        <v>1949.4</v>
      </c>
      <c r="I117" s="16">
        <f t="shared" si="25"/>
        <v>1949.4</v>
      </c>
      <c r="J117" s="16">
        <f t="shared" si="20"/>
        <v>974.7</v>
      </c>
      <c r="K117" s="16">
        <f t="shared" si="21"/>
        <v>974.7</v>
      </c>
      <c r="L117" s="16"/>
      <c r="M117" s="18"/>
    </row>
    <row r="118" s="2" customFormat="1" ht="36" customHeight="1" spans="1:13">
      <c r="A118" s="9">
        <v>114</v>
      </c>
      <c r="B118" s="10" t="s">
        <v>415</v>
      </c>
      <c r="C118" s="10" t="s">
        <v>416</v>
      </c>
      <c r="D118" s="19" t="s">
        <v>417</v>
      </c>
      <c r="E118" s="19" t="s">
        <v>418</v>
      </c>
      <c r="F118" s="19">
        <v>461.7</v>
      </c>
      <c r="G118" s="11">
        <v>0</v>
      </c>
      <c r="H118" s="16">
        <f t="shared" si="18"/>
        <v>461.7</v>
      </c>
      <c r="I118" s="16">
        <f t="shared" si="25"/>
        <v>461.7</v>
      </c>
      <c r="J118" s="16">
        <f t="shared" si="20"/>
        <v>230.85</v>
      </c>
      <c r="K118" s="16">
        <f t="shared" si="21"/>
        <v>230.85</v>
      </c>
      <c r="L118" s="16"/>
      <c r="M118" s="18"/>
    </row>
    <row r="119" s="2" customFormat="1" ht="36" customHeight="1" spans="1:13">
      <c r="A119" s="9">
        <v>115</v>
      </c>
      <c r="B119" s="10" t="s">
        <v>419</v>
      </c>
      <c r="C119" s="10" t="s">
        <v>420</v>
      </c>
      <c r="D119" s="19" t="s">
        <v>421</v>
      </c>
      <c r="E119" s="19" t="s">
        <v>422</v>
      </c>
      <c r="F119" s="19">
        <v>513</v>
      </c>
      <c r="G119" s="11">
        <v>0</v>
      </c>
      <c r="H119" s="16">
        <f t="shared" si="18"/>
        <v>513</v>
      </c>
      <c r="I119" s="16">
        <f t="shared" si="25"/>
        <v>513</v>
      </c>
      <c r="J119" s="16">
        <f t="shared" si="20"/>
        <v>256.5</v>
      </c>
      <c r="K119" s="16">
        <f t="shared" si="21"/>
        <v>256.5</v>
      </c>
      <c r="L119" s="16"/>
      <c r="M119" s="18"/>
    </row>
    <row r="120" s="2" customFormat="1" ht="36" customHeight="1" spans="1:13">
      <c r="A120" s="9">
        <v>116</v>
      </c>
      <c r="B120" s="10" t="s">
        <v>423</v>
      </c>
      <c r="C120" s="10" t="s">
        <v>424</v>
      </c>
      <c r="D120" s="19" t="s">
        <v>425</v>
      </c>
      <c r="E120" s="19" t="s">
        <v>426</v>
      </c>
      <c r="F120" s="19">
        <v>153.9</v>
      </c>
      <c r="G120" s="11">
        <v>0</v>
      </c>
      <c r="H120" s="16">
        <f t="shared" si="18"/>
        <v>153.9</v>
      </c>
      <c r="I120" s="16">
        <f t="shared" si="25"/>
        <v>153.9</v>
      </c>
      <c r="J120" s="16">
        <f t="shared" si="20"/>
        <v>76.95</v>
      </c>
      <c r="K120" s="16">
        <f t="shared" si="21"/>
        <v>76.95</v>
      </c>
      <c r="L120" s="16"/>
      <c r="M120" s="18"/>
    </row>
    <row r="121" s="2" customFormat="1" ht="36" customHeight="1" spans="1:13">
      <c r="A121" s="9">
        <v>117</v>
      </c>
      <c r="B121" s="10" t="s">
        <v>423</v>
      </c>
      <c r="C121" s="10" t="s">
        <v>427</v>
      </c>
      <c r="D121" s="19" t="s">
        <v>428</v>
      </c>
      <c r="E121" s="19" t="s">
        <v>429</v>
      </c>
      <c r="F121" s="19">
        <v>153.9</v>
      </c>
      <c r="G121" s="11">
        <v>0</v>
      </c>
      <c r="H121" s="16">
        <f t="shared" si="18"/>
        <v>153.9</v>
      </c>
      <c r="I121" s="16">
        <f t="shared" si="25"/>
        <v>153.9</v>
      </c>
      <c r="J121" s="16">
        <f t="shared" si="20"/>
        <v>76.95</v>
      </c>
      <c r="K121" s="16">
        <f t="shared" si="21"/>
        <v>76.95</v>
      </c>
      <c r="L121" s="16"/>
      <c r="M121" s="18"/>
    </row>
    <row r="122" s="2" customFormat="1" ht="36" customHeight="1" spans="1:13">
      <c r="A122" s="9">
        <v>118</v>
      </c>
      <c r="B122" s="10" t="s">
        <v>423</v>
      </c>
      <c r="C122" s="10" t="s">
        <v>430</v>
      </c>
      <c r="D122" s="19" t="s">
        <v>431</v>
      </c>
      <c r="E122" s="19" t="s">
        <v>432</v>
      </c>
      <c r="F122" s="19">
        <v>666.9</v>
      </c>
      <c r="G122" s="11">
        <v>0</v>
      </c>
      <c r="H122" s="16">
        <f t="shared" si="18"/>
        <v>666.9</v>
      </c>
      <c r="I122" s="16">
        <f t="shared" si="25"/>
        <v>666.9</v>
      </c>
      <c r="J122" s="16">
        <f t="shared" si="20"/>
        <v>333.45</v>
      </c>
      <c r="K122" s="16">
        <f t="shared" si="21"/>
        <v>333.45</v>
      </c>
      <c r="L122" s="16"/>
      <c r="M122" s="18"/>
    </row>
    <row r="123" s="2" customFormat="1" ht="36" customHeight="1" spans="1:13">
      <c r="A123" s="9">
        <v>119</v>
      </c>
      <c r="B123" s="10" t="s">
        <v>433</v>
      </c>
      <c r="C123" s="10" t="s">
        <v>434</v>
      </c>
      <c r="D123" s="19" t="s">
        <v>435</v>
      </c>
      <c r="E123" s="19" t="s">
        <v>436</v>
      </c>
      <c r="F123" s="19">
        <v>513</v>
      </c>
      <c r="G123" s="11">
        <v>0</v>
      </c>
      <c r="H123" s="16">
        <f t="shared" si="18"/>
        <v>513</v>
      </c>
      <c r="I123" s="16">
        <f t="shared" si="25"/>
        <v>513</v>
      </c>
      <c r="J123" s="16">
        <f t="shared" si="20"/>
        <v>256.5</v>
      </c>
      <c r="K123" s="16">
        <f t="shared" si="21"/>
        <v>256.5</v>
      </c>
      <c r="L123" s="16"/>
      <c r="M123" s="18"/>
    </row>
    <row r="124" s="2" customFormat="1" ht="36" customHeight="1" spans="1:13">
      <c r="A124" s="9">
        <v>120</v>
      </c>
      <c r="B124" s="10" t="s">
        <v>433</v>
      </c>
      <c r="C124" s="10" t="s">
        <v>437</v>
      </c>
      <c r="D124" s="19" t="s">
        <v>438</v>
      </c>
      <c r="E124" s="19" t="s">
        <v>439</v>
      </c>
      <c r="F124" s="19">
        <v>153.9</v>
      </c>
      <c r="G124" s="11">
        <v>0</v>
      </c>
      <c r="H124" s="16">
        <f t="shared" si="18"/>
        <v>153.9</v>
      </c>
      <c r="I124" s="16">
        <f t="shared" si="25"/>
        <v>153.9</v>
      </c>
      <c r="J124" s="16">
        <f t="shared" si="20"/>
        <v>76.95</v>
      </c>
      <c r="K124" s="16">
        <f t="shared" si="21"/>
        <v>76.95</v>
      </c>
      <c r="L124" s="16"/>
      <c r="M124" s="18"/>
    </row>
    <row r="125" s="2" customFormat="1" ht="36" customHeight="1" spans="1:13">
      <c r="A125" s="9">
        <v>121</v>
      </c>
      <c r="B125" s="10" t="s">
        <v>440</v>
      </c>
      <c r="C125" s="10" t="s">
        <v>441</v>
      </c>
      <c r="D125" s="19" t="s">
        <v>442</v>
      </c>
      <c r="E125" s="19" t="s">
        <v>443</v>
      </c>
      <c r="F125" s="19">
        <v>461.7</v>
      </c>
      <c r="G125" s="11">
        <v>0</v>
      </c>
      <c r="H125" s="16">
        <f t="shared" si="18"/>
        <v>461.7</v>
      </c>
      <c r="I125" s="16">
        <f t="shared" si="25"/>
        <v>461.7</v>
      </c>
      <c r="J125" s="16">
        <f t="shared" si="20"/>
        <v>230.85</v>
      </c>
      <c r="K125" s="16">
        <f t="shared" si="21"/>
        <v>230.85</v>
      </c>
      <c r="L125" s="16"/>
      <c r="M125" s="18"/>
    </row>
    <row r="126" s="2" customFormat="1" ht="36" customHeight="1" spans="1:13">
      <c r="A126" s="9">
        <v>122</v>
      </c>
      <c r="B126" s="10" t="s">
        <v>440</v>
      </c>
      <c r="C126" s="10" t="s">
        <v>444</v>
      </c>
      <c r="D126" s="19" t="s">
        <v>445</v>
      </c>
      <c r="E126" s="19" t="s">
        <v>446</v>
      </c>
      <c r="F126" s="19">
        <v>307.8</v>
      </c>
      <c r="G126" s="11">
        <v>0</v>
      </c>
      <c r="H126" s="16">
        <f t="shared" si="18"/>
        <v>307.8</v>
      </c>
      <c r="I126" s="16">
        <f t="shared" si="25"/>
        <v>307.8</v>
      </c>
      <c r="J126" s="16">
        <f t="shared" si="20"/>
        <v>153.9</v>
      </c>
      <c r="K126" s="16">
        <f t="shared" si="21"/>
        <v>153.9</v>
      </c>
      <c r="L126" s="16"/>
      <c r="M126" s="18"/>
    </row>
    <row r="127" s="2" customFormat="1" ht="36" customHeight="1" spans="1:13">
      <c r="A127" s="9">
        <v>123</v>
      </c>
      <c r="B127" s="10" t="s">
        <v>440</v>
      </c>
      <c r="C127" s="10" t="s">
        <v>447</v>
      </c>
      <c r="D127" s="19" t="s">
        <v>448</v>
      </c>
      <c r="E127" s="19" t="s">
        <v>449</v>
      </c>
      <c r="F127" s="19">
        <v>1077.3</v>
      </c>
      <c r="G127" s="11">
        <v>0</v>
      </c>
      <c r="H127" s="16">
        <f t="shared" si="18"/>
        <v>1077.3</v>
      </c>
      <c r="I127" s="16">
        <f t="shared" si="25"/>
        <v>1077.3</v>
      </c>
      <c r="J127" s="16">
        <f t="shared" si="20"/>
        <v>538.65</v>
      </c>
      <c r="K127" s="16">
        <f t="shared" si="21"/>
        <v>538.65</v>
      </c>
      <c r="L127" s="16"/>
      <c r="M127" s="18"/>
    </row>
    <row r="128" s="2" customFormat="1" ht="36" customHeight="1" spans="1:13">
      <c r="A128" s="9">
        <v>124</v>
      </c>
      <c r="B128" s="10" t="s">
        <v>450</v>
      </c>
      <c r="C128" s="10" t="s">
        <v>451</v>
      </c>
      <c r="D128" s="19" t="s">
        <v>452</v>
      </c>
      <c r="E128" s="19" t="s">
        <v>453</v>
      </c>
      <c r="F128" s="19">
        <v>513</v>
      </c>
      <c r="G128" s="11">
        <v>0</v>
      </c>
      <c r="H128" s="16">
        <f t="shared" si="18"/>
        <v>513</v>
      </c>
      <c r="I128" s="16">
        <f t="shared" si="25"/>
        <v>513</v>
      </c>
      <c r="J128" s="16">
        <f t="shared" si="20"/>
        <v>256.5</v>
      </c>
      <c r="K128" s="16">
        <f t="shared" si="21"/>
        <v>256.5</v>
      </c>
      <c r="L128" s="16"/>
      <c r="M128" s="18"/>
    </row>
    <row r="129" s="2" customFormat="1" ht="36" customHeight="1" spans="1:13">
      <c r="A129" s="9">
        <v>125</v>
      </c>
      <c r="B129" s="10" t="s">
        <v>454</v>
      </c>
      <c r="C129" s="10" t="s">
        <v>455</v>
      </c>
      <c r="D129" s="19" t="s">
        <v>456</v>
      </c>
      <c r="E129" s="19" t="s">
        <v>457</v>
      </c>
      <c r="F129" s="19">
        <v>666.9</v>
      </c>
      <c r="G129" s="11">
        <v>0</v>
      </c>
      <c r="H129" s="16">
        <f t="shared" si="18"/>
        <v>666.9</v>
      </c>
      <c r="I129" s="16">
        <f t="shared" si="25"/>
        <v>666.9</v>
      </c>
      <c r="J129" s="16">
        <f t="shared" si="20"/>
        <v>333.45</v>
      </c>
      <c r="K129" s="16">
        <f t="shared" si="21"/>
        <v>333.45</v>
      </c>
      <c r="L129" s="16"/>
      <c r="M129" s="18"/>
    </row>
    <row r="130" s="2" customFormat="1" ht="36" customHeight="1" spans="1:13">
      <c r="A130" s="9">
        <v>126</v>
      </c>
      <c r="B130" s="10" t="s">
        <v>454</v>
      </c>
      <c r="C130" s="10" t="s">
        <v>458</v>
      </c>
      <c r="D130" s="19" t="s">
        <v>459</v>
      </c>
      <c r="E130" s="19" t="s">
        <v>460</v>
      </c>
      <c r="F130" s="19">
        <v>564.3</v>
      </c>
      <c r="G130" s="11">
        <v>0</v>
      </c>
      <c r="H130" s="16">
        <f t="shared" si="18"/>
        <v>564.3</v>
      </c>
      <c r="I130" s="16">
        <f t="shared" si="25"/>
        <v>564.3</v>
      </c>
      <c r="J130" s="16">
        <f t="shared" si="20"/>
        <v>282.15</v>
      </c>
      <c r="K130" s="16">
        <f t="shared" si="21"/>
        <v>282.15</v>
      </c>
      <c r="L130" s="16"/>
      <c r="M130" s="18"/>
    </row>
    <row r="131" s="2" customFormat="1" ht="36" customHeight="1" spans="1:13">
      <c r="A131" s="9">
        <v>127</v>
      </c>
      <c r="B131" s="10" t="s">
        <v>461</v>
      </c>
      <c r="C131" s="10" t="s">
        <v>462</v>
      </c>
      <c r="D131" s="19" t="s">
        <v>463</v>
      </c>
      <c r="E131" s="19" t="s">
        <v>464</v>
      </c>
      <c r="F131" s="19">
        <v>666.9</v>
      </c>
      <c r="G131" s="11">
        <v>0</v>
      </c>
      <c r="H131" s="16">
        <f t="shared" si="18"/>
        <v>666.9</v>
      </c>
      <c r="I131" s="16">
        <f t="shared" si="25"/>
        <v>666.9</v>
      </c>
      <c r="J131" s="16">
        <f t="shared" si="20"/>
        <v>333.45</v>
      </c>
      <c r="K131" s="16">
        <f t="shared" si="21"/>
        <v>333.45</v>
      </c>
      <c r="L131" s="16"/>
      <c r="M131" s="18"/>
    </row>
    <row r="132" s="2" customFormat="1" ht="36" customHeight="1" spans="1:13">
      <c r="A132" s="9">
        <v>128</v>
      </c>
      <c r="B132" s="10" t="s">
        <v>461</v>
      </c>
      <c r="C132" s="10" t="s">
        <v>465</v>
      </c>
      <c r="D132" s="19" t="s">
        <v>466</v>
      </c>
      <c r="E132" s="19" t="s">
        <v>467</v>
      </c>
      <c r="F132" s="19">
        <v>513</v>
      </c>
      <c r="G132" s="11">
        <v>0</v>
      </c>
      <c r="H132" s="16">
        <f t="shared" si="18"/>
        <v>513</v>
      </c>
      <c r="I132" s="16">
        <f t="shared" si="25"/>
        <v>513</v>
      </c>
      <c r="J132" s="16">
        <f t="shared" si="20"/>
        <v>256.5</v>
      </c>
      <c r="K132" s="16">
        <f t="shared" si="21"/>
        <v>256.5</v>
      </c>
      <c r="L132" s="16"/>
      <c r="M132" s="18"/>
    </row>
    <row r="133" s="2" customFormat="1" ht="36" customHeight="1" spans="1:13">
      <c r="A133" s="9">
        <v>129</v>
      </c>
      <c r="B133" s="10" t="s">
        <v>468</v>
      </c>
      <c r="C133" s="10" t="s">
        <v>469</v>
      </c>
      <c r="D133" s="19" t="s">
        <v>470</v>
      </c>
      <c r="E133" s="19" t="s">
        <v>471</v>
      </c>
      <c r="F133" s="19">
        <v>666.9</v>
      </c>
      <c r="G133" s="11">
        <v>0</v>
      </c>
      <c r="H133" s="16">
        <f t="shared" si="18"/>
        <v>666.9</v>
      </c>
      <c r="I133" s="16">
        <f t="shared" si="25"/>
        <v>666.9</v>
      </c>
      <c r="J133" s="16">
        <f t="shared" si="20"/>
        <v>333.45</v>
      </c>
      <c r="K133" s="16">
        <f t="shared" si="21"/>
        <v>333.45</v>
      </c>
      <c r="L133" s="16"/>
      <c r="M133" s="18"/>
    </row>
    <row r="134" s="2" customFormat="1" ht="36" customHeight="1" spans="1:13">
      <c r="A134" s="9">
        <v>130</v>
      </c>
      <c r="B134" s="10" t="s">
        <v>472</v>
      </c>
      <c r="C134" s="10" t="s">
        <v>473</v>
      </c>
      <c r="D134" s="19" t="s">
        <v>474</v>
      </c>
      <c r="E134" s="19" t="s">
        <v>475</v>
      </c>
      <c r="F134" s="19">
        <v>359.1</v>
      </c>
      <c r="G134" s="11">
        <v>0</v>
      </c>
      <c r="H134" s="16">
        <f t="shared" si="18"/>
        <v>359.1</v>
      </c>
      <c r="I134" s="16">
        <f t="shared" si="25"/>
        <v>359.1</v>
      </c>
      <c r="J134" s="16">
        <f t="shared" si="20"/>
        <v>179.55</v>
      </c>
      <c r="K134" s="16">
        <f t="shared" si="21"/>
        <v>179.55</v>
      </c>
      <c r="L134" s="16"/>
      <c r="M134" s="18"/>
    </row>
    <row r="135" s="2" customFormat="1" ht="36" customHeight="1" spans="1:13">
      <c r="A135" s="9">
        <v>131</v>
      </c>
      <c r="B135" s="10" t="s">
        <v>472</v>
      </c>
      <c r="C135" s="10" t="s">
        <v>476</v>
      </c>
      <c r="D135" s="19" t="s">
        <v>477</v>
      </c>
      <c r="E135" s="19" t="s">
        <v>478</v>
      </c>
      <c r="F135" s="19">
        <v>359.1</v>
      </c>
      <c r="G135" s="11">
        <v>0</v>
      </c>
      <c r="H135" s="16">
        <f t="shared" ref="H135:H150" si="26">SUM(F135:G135)</f>
        <v>359.1</v>
      </c>
      <c r="I135" s="16">
        <f t="shared" si="25"/>
        <v>359.1</v>
      </c>
      <c r="J135" s="16">
        <f t="shared" ref="J135:J150" si="27">I135*50%</f>
        <v>179.55</v>
      </c>
      <c r="K135" s="16">
        <f t="shared" ref="K135:K150" si="28">I135*50%</f>
        <v>179.55</v>
      </c>
      <c r="L135" s="16"/>
      <c r="M135" s="18"/>
    </row>
    <row r="136" s="2" customFormat="1" ht="36" customHeight="1" spans="1:13">
      <c r="A136" s="9">
        <v>132</v>
      </c>
      <c r="B136" s="10" t="s">
        <v>472</v>
      </c>
      <c r="C136" s="10" t="s">
        <v>479</v>
      </c>
      <c r="D136" s="19" t="s">
        <v>480</v>
      </c>
      <c r="E136" s="19" t="s">
        <v>481</v>
      </c>
      <c r="F136" s="19">
        <v>872.1</v>
      </c>
      <c r="G136" s="11">
        <v>0</v>
      </c>
      <c r="H136" s="16">
        <f t="shared" si="26"/>
        <v>872.1</v>
      </c>
      <c r="I136" s="16">
        <f t="shared" si="25"/>
        <v>872.1</v>
      </c>
      <c r="J136" s="16">
        <f t="shared" si="27"/>
        <v>436.05</v>
      </c>
      <c r="K136" s="16">
        <f t="shared" si="28"/>
        <v>436.05</v>
      </c>
      <c r="L136" s="16"/>
      <c r="M136" s="18"/>
    </row>
    <row r="137" s="2" customFormat="1" ht="36" customHeight="1" spans="1:13">
      <c r="A137" s="9">
        <v>133</v>
      </c>
      <c r="B137" s="10" t="s">
        <v>482</v>
      </c>
      <c r="C137" s="10" t="s">
        <v>483</v>
      </c>
      <c r="D137" s="19" t="s">
        <v>484</v>
      </c>
      <c r="E137" s="19" t="s">
        <v>485</v>
      </c>
      <c r="F137" s="19">
        <v>307.8</v>
      </c>
      <c r="G137" s="11">
        <v>0</v>
      </c>
      <c r="H137" s="16">
        <f t="shared" si="26"/>
        <v>307.8</v>
      </c>
      <c r="I137" s="16">
        <f t="shared" si="25"/>
        <v>307.8</v>
      </c>
      <c r="J137" s="16">
        <f t="shared" si="27"/>
        <v>153.9</v>
      </c>
      <c r="K137" s="16">
        <f t="shared" si="28"/>
        <v>153.9</v>
      </c>
      <c r="L137" s="16"/>
      <c r="M137" s="18"/>
    </row>
    <row r="138" s="2" customFormat="1" ht="36" customHeight="1" spans="1:13">
      <c r="A138" s="9">
        <v>134</v>
      </c>
      <c r="B138" s="10" t="s">
        <v>486</v>
      </c>
      <c r="C138" s="10" t="s">
        <v>487</v>
      </c>
      <c r="D138" s="19" t="s">
        <v>488</v>
      </c>
      <c r="E138" s="19" t="s">
        <v>489</v>
      </c>
      <c r="F138" s="19">
        <v>153.9</v>
      </c>
      <c r="G138" s="11">
        <v>0</v>
      </c>
      <c r="H138" s="16">
        <f t="shared" si="26"/>
        <v>153.9</v>
      </c>
      <c r="I138" s="16">
        <f t="shared" si="25"/>
        <v>153.9</v>
      </c>
      <c r="J138" s="16">
        <f t="shared" si="27"/>
        <v>76.95</v>
      </c>
      <c r="K138" s="16">
        <f t="shared" si="28"/>
        <v>76.95</v>
      </c>
      <c r="L138" s="16"/>
      <c r="M138" s="18"/>
    </row>
    <row r="139" s="2" customFormat="1" ht="36" customHeight="1" spans="1:13">
      <c r="A139" s="9">
        <v>135</v>
      </c>
      <c r="B139" s="10" t="s">
        <v>490</v>
      </c>
      <c r="C139" s="10" t="s">
        <v>491</v>
      </c>
      <c r="D139" s="19" t="s">
        <v>492</v>
      </c>
      <c r="E139" s="19" t="s">
        <v>493</v>
      </c>
      <c r="F139" s="19">
        <v>1744.2</v>
      </c>
      <c r="G139" s="11">
        <v>0</v>
      </c>
      <c r="H139" s="16">
        <f t="shared" si="26"/>
        <v>1744.2</v>
      </c>
      <c r="I139" s="16">
        <f t="shared" si="25"/>
        <v>1744.2</v>
      </c>
      <c r="J139" s="16">
        <f t="shared" si="27"/>
        <v>872.1</v>
      </c>
      <c r="K139" s="16">
        <f t="shared" si="28"/>
        <v>872.1</v>
      </c>
      <c r="L139" s="16"/>
      <c r="M139" s="18"/>
    </row>
    <row r="140" s="2" customFormat="1" ht="36" customHeight="1" spans="1:13">
      <c r="A140" s="9">
        <v>136</v>
      </c>
      <c r="B140" s="10" t="s">
        <v>490</v>
      </c>
      <c r="C140" s="10" t="s">
        <v>494</v>
      </c>
      <c r="D140" s="19" t="s">
        <v>495</v>
      </c>
      <c r="E140" s="19" t="s">
        <v>496</v>
      </c>
      <c r="F140" s="19">
        <v>307.8</v>
      </c>
      <c r="G140" s="11">
        <v>0</v>
      </c>
      <c r="H140" s="16">
        <f t="shared" si="26"/>
        <v>307.8</v>
      </c>
      <c r="I140" s="16">
        <f t="shared" si="25"/>
        <v>307.8</v>
      </c>
      <c r="J140" s="16">
        <f t="shared" si="27"/>
        <v>153.9</v>
      </c>
      <c r="K140" s="16">
        <f t="shared" si="28"/>
        <v>153.9</v>
      </c>
      <c r="L140" s="16"/>
      <c r="M140" s="18"/>
    </row>
    <row r="141" s="2" customFormat="1" ht="36" customHeight="1" spans="1:13">
      <c r="A141" s="9">
        <v>137</v>
      </c>
      <c r="B141" s="10" t="s">
        <v>497</v>
      </c>
      <c r="C141" s="10" t="s">
        <v>498</v>
      </c>
      <c r="D141" s="19" t="s">
        <v>499</v>
      </c>
      <c r="E141" s="19" t="s">
        <v>500</v>
      </c>
      <c r="F141" s="19">
        <v>615.6</v>
      </c>
      <c r="G141" s="11">
        <v>0</v>
      </c>
      <c r="H141" s="16">
        <f t="shared" si="26"/>
        <v>615.6</v>
      </c>
      <c r="I141" s="16">
        <f t="shared" si="25"/>
        <v>615.6</v>
      </c>
      <c r="J141" s="16">
        <f t="shared" si="27"/>
        <v>307.8</v>
      </c>
      <c r="K141" s="16">
        <f t="shared" si="28"/>
        <v>307.8</v>
      </c>
      <c r="L141" s="16"/>
      <c r="M141" s="18"/>
    </row>
    <row r="142" s="2" customFormat="1" ht="36" customHeight="1" spans="1:13">
      <c r="A142" s="9">
        <v>138</v>
      </c>
      <c r="B142" s="10" t="s">
        <v>497</v>
      </c>
      <c r="C142" s="10" t="s">
        <v>501</v>
      </c>
      <c r="D142" s="19" t="s">
        <v>502</v>
      </c>
      <c r="E142" s="19" t="s">
        <v>503</v>
      </c>
      <c r="F142" s="19">
        <v>513</v>
      </c>
      <c r="G142" s="11">
        <v>0</v>
      </c>
      <c r="H142" s="16">
        <f t="shared" si="26"/>
        <v>513</v>
      </c>
      <c r="I142" s="16">
        <f t="shared" si="25"/>
        <v>513</v>
      </c>
      <c r="J142" s="16">
        <f t="shared" si="27"/>
        <v>256.5</v>
      </c>
      <c r="K142" s="16">
        <f t="shared" si="28"/>
        <v>256.5</v>
      </c>
      <c r="L142" s="16"/>
      <c r="M142" s="18"/>
    </row>
    <row r="143" s="2" customFormat="1" ht="36" customHeight="1" spans="1:13">
      <c r="A143" s="9">
        <v>139</v>
      </c>
      <c r="B143" s="10" t="s">
        <v>497</v>
      </c>
      <c r="C143" s="10" t="s">
        <v>504</v>
      </c>
      <c r="D143" s="19" t="s">
        <v>505</v>
      </c>
      <c r="E143" s="19" t="s">
        <v>506</v>
      </c>
      <c r="F143" s="19">
        <v>1949.4</v>
      </c>
      <c r="G143" s="11">
        <v>0</v>
      </c>
      <c r="H143" s="16">
        <f t="shared" si="26"/>
        <v>1949.4</v>
      </c>
      <c r="I143" s="16">
        <f t="shared" si="25"/>
        <v>1949.4</v>
      </c>
      <c r="J143" s="16">
        <f t="shared" si="27"/>
        <v>974.7</v>
      </c>
      <c r="K143" s="16">
        <f t="shared" si="28"/>
        <v>974.7</v>
      </c>
      <c r="L143" s="16"/>
      <c r="M143" s="18"/>
    </row>
    <row r="144" s="2" customFormat="1" ht="36" customHeight="1" spans="1:13">
      <c r="A144" s="9">
        <v>140</v>
      </c>
      <c r="B144" s="10" t="s">
        <v>507</v>
      </c>
      <c r="C144" s="10" t="s">
        <v>508</v>
      </c>
      <c r="D144" s="19" t="s">
        <v>509</v>
      </c>
      <c r="E144" s="19" t="s">
        <v>510</v>
      </c>
      <c r="F144" s="19">
        <v>1026</v>
      </c>
      <c r="G144" s="11">
        <v>0</v>
      </c>
      <c r="H144" s="16">
        <f t="shared" si="26"/>
        <v>1026</v>
      </c>
      <c r="I144" s="16">
        <f t="shared" si="25"/>
        <v>1026</v>
      </c>
      <c r="J144" s="16">
        <f t="shared" si="27"/>
        <v>513</v>
      </c>
      <c r="K144" s="16">
        <f t="shared" si="28"/>
        <v>513</v>
      </c>
      <c r="L144" s="16"/>
      <c r="M144" s="18"/>
    </row>
    <row r="145" s="2" customFormat="1" ht="36" customHeight="1" spans="1:13">
      <c r="A145" s="9">
        <v>141</v>
      </c>
      <c r="B145" s="10" t="s">
        <v>511</v>
      </c>
      <c r="C145" s="10" t="s">
        <v>512</v>
      </c>
      <c r="D145" s="19" t="s">
        <v>513</v>
      </c>
      <c r="E145" s="19" t="s">
        <v>514</v>
      </c>
      <c r="F145" s="19">
        <v>615.6</v>
      </c>
      <c r="G145" s="11">
        <v>0</v>
      </c>
      <c r="H145" s="16">
        <f t="shared" si="26"/>
        <v>615.6</v>
      </c>
      <c r="I145" s="16">
        <f t="shared" si="25"/>
        <v>615.6</v>
      </c>
      <c r="J145" s="16">
        <f t="shared" si="27"/>
        <v>307.8</v>
      </c>
      <c r="K145" s="16">
        <f t="shared" si="28"/>
        <v>307.8</v>
      </c>
      <c r="L145" s="16"/>
      <c r="M145" s="18"/>
    </row>
    <row r="146" s="2" customFormat="1" ht="36" customHeight="1" spans="1:13">
      <c r="A146" s="9">
        <v>142</v>
      </c>
      <c r="B146" s="10" t="s">
        <v>515</v>
      </c>
      <c r="C146" s="10" t="s">
        <v>516</v>
      </c>
      <c r="D146" s="19" t="s">
        <v>517</v>
      </c>
      <c r="E146" s="19" t="s">
        <v>518</v>
      </c>
      <c r="F146" s="19">
        <v>666.9</v>
      </c>
      <c r="G146" s="11">
        <v>0</v>
      </c>
      <c r="H146" s="16">
        <f t="shared" si="26"/>
        <v>666.9</v>
      </c>
      <c r="I146" s="16">
        <f t="shared" si="25"/>
        <v>666.9</v>
      </c>
      <c r="J146" s="16">
        <f t="shared" si="27"/>
        <v>333.45</v>
      </c>
      <c r="K146" s="16">
        <f t="shared" si="28"/>
        <v>333.45</v>
      </c>
      <c r="L146" s="16"/>
      <c r="M146" s="18"/>
    </row>
    <row r="147" s="2" customFormat="1" ht="36" customHeight="1" spans="1:13">
      <c r="A147" s="9">
        <v>143</v>
      </c>
      <c r="B147" s="10" t="s">
        <v>519</v>
      </c>
      <c r="C147" s="10" t="s">
        <v>520</v>
      </c>
      <c r="D147" s="19" t="s">
        <v>521</v>
      </c>
      <c r="E147" s="19" t="s">
        <v>522</v>
      </c>
      <c r="F147" s="19">
        <v>974.7</v>
      </c>
      <c r="G147" s="11">
        <v>0</v>
      </c>
      <c r="H147" s="16">
        <f t="shared" si="26"/>
        <v>974.7</v>
      </c>
      <c r="I147" s="16">
        <f t="shared" si="25"/>
        <v>974.7</v>
      </c>
      <c r="J147" s="16">
        <f t="shared" si="27"/>
        <v>487.35</v>
      </c>
      <c r="K147" s="16">
        <f t="shared" si="28"/>
        <v>487.35</v>
      </c>
      <c r="L147" s="16"/>
      <c r="M147" s="18"/>
    </row>
    <row r="148" s="2" customFormat="1" ht="36" customHeight="1" spans="1:13">
      <c r="A148" s="21">
        <v>144</v>
      </c>
      <c r="B148" s="21" t="s">
        <v>523</v>
      </c>
      <c r="C148" s="22" t="s">
        <v>524</v>
      </c>
      <c r="D148" s="21" t="s">
        <v>525</v>
      </c>
      <c r="E148" s="24" t="s">
        <v>526</v>
      </c>
      <c r="F148" s="25">
        <v>666.9</v>
      </c>
      <c r="G148" s="21">
        <v>0</v>
      </c>
      <c r="H148" s="16">
        <f t="shared" si="26"/>
        <v>666.9</v>
      </c>
      <c r="I148" s="16">
        <f t="shared" si="25"/>
        <v>666.9</v>
      </c>
      <c r="J148" s="16">
        <f t="shared" si="27"/>
        <v>333.45</v>
      </c>
      <c r="K148" s="16">
        <f t="shared" si="28"/>
        <v>333.45</v>
      </c>
      <c r="L148" s="16"/>
      <c r="M148" s="27"/>
    </row>
    <row r="149" s="2" customFormat="1" ht="36" customHeight="1" spans="1:13">
      <c r="A149" s="21">
        <v>145</v>
      </c>
      <c r="B149" s="21" t="s">
        <v>523</v>
      </c>
      <c r="C149" s="22" t="s">
        <v>527</v>
      </c>
      <c r="D149" s="21" t="s">
        <v>528</v>
      </c>
      <c r="E149" s="24" t="s">
        <v>529</v>
      </c>
      <c r="F149" s="25">
        <v>153.9</v>
      </c>
      <c r="G149" s="21">
        <v>0</v>
      </c>
      <c r="H149" s="16">
        <f t="shared" si="26"/>
        <v>153.9</v>
      </c>
      <c r="I149" s="16">
        <f t="shared" si="25"/>
        <v>153.9</v>
      </c>
      <c r="J149" s="16">
        <f t="shared" si="27"/>
        <v>76.95</v>
      </c>
      <c r="K149" s="16">
        <f t="shared" si="28"/>
        <v>76.95</v>
      </c>
      <c r="L149" s="16"/>
      <c r="M149" s="27"/>
    </row>
    <row r="150" s="2" customFormat="1" ht="36" customHeight="1" spans="1:13">
      <c r="A150" s="21">
        <v>146</v>
      </c>
      <c r="B150" s="21" t="s">
        <v>523</v>
      </c>
      <c r="C150" s="22" t="s">
        <v>530</v>
      </c>
      <c r="D150" s="21" t="s">
        <v>531</v>
      </c>
      <c r="E150" s="24" t="s">
        <v>532</v>
      </c>
      <c r="F150" s="25">
        <v>615.6</v>
      </c>
      <c r="G150" s="21">
        <v>1783</v>
      </c>
      <c r="H150" s="16">
        <f t="shared" si="26"/>
        <v>2398.6</v>
      </c>
      <c r="I150" s="16">
        <f>H150-(H150-2000)</f>
        <v>2000</v>
      </c>
      <c r="J150" s="16">
        <f t="shared" si="27"/>
        <v>1000</v>
      </c>
      <c r="K150" s="16">
        <f t="shared" si="28"/>
        <v>1000</v>
      </c>
      <c r="L150" s="16"/>
      <c r="M150" s="27"/>
    </row>
    <row r="151" s="2" customFormat="1" ht="36" customHeight="1" spans="1:13">
      <c r="A151" s="21">
        <v>147</v>
      </c>
      <c r="B151" s="21" t="s">
        <v>533</v>
      </c>
      <c r="C151" s="22" t="s">
        <v>534</v>
      </c>
      <c r="D151" s="21" t="s">
        <v>535</v>
      </c>
      <c r="E151" s="24" t="s">
        <v>536</v>
      </c>
      <c r="F151" s="25">
        <v>359.1</v>
      </c>
      <c r="G151" s="21">
        <v>0</v>
      </c>
      <c r="H151" s="16">
        <f t="shared" ref="H148:H204" si="29">SUM(F151:G151)</f>
        <v>359.1</v>
      </c>
      <c r="I151" s="16">
        <f t="shared" ref="I151:I159" si="30">2000-(2000-H151)</f>
        <v>359.1</v>
      </c>
      <c r="J151" s="16">
        <f t="shared" ref="J151:J160" si="31">I151*50%</f>
        <v>179.55</v>
      </c>
      <c r="K151" s="16">
        <f t="shared" ref="K151:K160" si="32">I151*50%</f>
        <v>179.55</v>
      </c>
      <c r="L151" s="16"/>
      <c r="M151" s="27"/>
    </row>
    <row r="152" s="2" customFormat="1" ht="36" customHeight="1" spans="1:13">
      <c r="A152" s="21">
        <v>148</v>
      </c>
      <c r="B152" s="21" t="s">
        <v>537</v>
      </c>
      <c r="C152" s="22" t="s">
        <v>538</v>
      </c>
      <c r="D152" s="21" t="s">
        <v>539</v>
      </c>
      <c r="E152" s="24" t="s">
        <v>540</v>
      </c>
      <c r="F152" s="25">
        <v>872.1</v>
      </c>
      <c r="G152" s="21">
        <f>1431.5+198+219.99</f>
        <v>1849.49</v>
      </c>
      <c r="H152" s="16">
        <f t="shared" si="29"/>
        <v>2721.59</v>
      </c>
      <c r="I152" s="16">
        <f>H152-(H152-2000)</f>
        <v>2000</v>
      </c>
      <c r="J152" s="16">
        <f t="shared" si="31"/>
        <v>1000</v>
      </c>
      <c r="K152" s="16">
        <f t="shared" si="32"/>
        <v>1000</v>
      </c>
      <c r="L152" s="16"/>
      <c r="M152" s="27"/>
    </row>
    <row r="153" s="2" customFormat="1" ht="36" customHeight="1" spans="1:13">
      <c r="A153" s="21">
        <v>149</v>
      </c>
      <c r="B153" s="21" t="s">
        <v>537</v>
      </c>
      <c r="C153" s="22" t="s">
        <v>541</v>
      </c>
      <c r="D153" s="21" t="s">
        <v>542</v>
      </c>
      <c r="E153" s="24" t="s">
        <v>543</v>
      </c>
      <c r="F153" s="25">
        <v>513</v>
      </c>
      <c r="G153" s="21">
        <v>0</v>
      </c>
      <c r="H153" s="16">
        <f t="shared" si="29"/>
        <v>513</v>
      </c>
      <c r="I153" s="16">
        <f t="shared" si="30"/>
        <v>513</v>
      </c>
      <c r="J153" s="16">
        <f t="shared" si="31"/>
        <v>256.5</v>
      </c>
      <c r="K153" s="16">
        <f t="shared" si="32"/>
        <v>256.5</v>
      </c>
      <c r="L153" s="16"/>
      <c r="M153" s="27"/>
    </row>
    <row r="154" s="2" customFormat="1" ht="36" customHeight="1" spans="1:13">
      <c r="A154" s="21">
        <v>150</v>
      </c>
      <c r="B154" s="21" t="s">
        <v>544</v>
      </c>
      <c r="C154" s="22" t="s">
        <v>545</v>
      </c>
      <c r="D154" s="21" t="s">
        <v>546</v>
      </c>
      <c r="E154" s="24" t="s">
        <v>547</v>
      </c>
      <c r="F154" s="25">
        <v>461.7</v>
      </c>
      <c r="G154" s="21">
        <v>0</v>
      </c>
      <c r="H154" s="16">
        <f t="shared" si="29"/>
        <v>461.7</v>
      </c>
      <c r="I154" s="16">
        <f t="shared" si="30"/>
        <v>461.7</v>
      </c>
      <c r="J154" s="16">
        <f t="shared" si="31"/>
        <v>230.85</v>
      </c>
      <c r="K154" s="16">
        <f t="shared" si="32"/>
        <v>230.85</v>
      </c>
      <c r="L154" s="16"/>
      <c r="M154" s="27"/>
    </row>
    <row r="155" s="2" customFormat="1" ht="36" customHeight="1" spans="1:13">
      <c r="A155" s="21">
        <v>151</v>
      </c>
      <c r="B155" s="21" t="s">
        <v>544</v>
      </c>
      <c r="C155" s="22" t="s">
        <v>548</v>
      </c>
      <c r="D155" s="21" t="s">
        <v>549</v>
      </c>
      <c r="E155" s="24" t="s">
        <v>550</v>
      </c>
      <c r="F155" s="25">
        <v>461.7</v>
      </c>
      <c r="G155" s="21">
        <v>0</v>
      </c>
      <c r="H155" s="16">
        <f t="shared" si="29"/>
        <v>461.7</v>
      </c>
      <c r="I155" s="16">
        <f t="shared" si="30"/>
        <v>461.7</v>
      </c>
      <c r="J155" s="16">
        <f t="shared" si="31"/>
        <v>230.85</v>
      </c>
      <c r="K155" s="16">
        <f t="shared" si="32"/>
        <v>230.85</v>
      </c>
      <c r="L155" s="16"/>
      <c r="M155" s="27"/>
    </row>
    <row r="156" s="2" customFormat="1" ht="36" customHeight="1" spans="1:13">
      <c r="A156" s="21">
        <v>152</v>
      </c>
      <c r="B156" s="21" t="s">
        <v>544</v>
      </c>
      <c r="C156" s="22" t="s">
        <v>551</v>
      </c>
      <c r="D156" s="21" t="s">
        <v>552</v>
      </c>
      <c r="E156" s="24" t="s">
        <v>553</v>
      </c>
      <c r="F156" s="25">
        <v>666.9</v>
      </c>
      <c r="G156" s="21">
        <v>0</v>
      </c>
      <c r="H156" s="16">
        <f t="shared" si="29"/>
        <v>666.9</v>
      </c>
      <c r="I156" s="16">
        <f t="shared" si="30"/>
        <v>666.9</v>
      </c>
      <c r="J156" s="16">
        <f t="shared" si="31"/>
        <v>333.45</v>
      </c>
      <c r="K156" s="16">
        <f t="shared" si="32"/>
        <v>333.45</v>
      </c>
      <c r="L156" s="16"/>
      <c r="M156" s="27"/>
    </row>
    <row r="157" s="2" customFormat="1" ht="36" customHeight="1" spans="1:13">
      <c r="A157" s="21">
        <v>153</v>
      </c>
      <c r="B157" s="21" t="s">
        <v>554</v>
      </c>
      <c r="C157" s="22" t="s">
        <v>555</v>
      </c>
      <c r="D157" s="21" t="s">
        <v>556</v>
      </c>
      <c r="E157" s="24" t="s">
        <v>557</v>
      </c>
      <c r="F157" s="25">
        <v>307.8</v>
      </c>
      <c r="G157" s="21">
        <v>0</v>
      </c>
      <c r="H157" s="16">
        <f t="shared" si="29"/>
        <v>307.8</v>
      </c>
      <c r="I157" s="16">
        <f t="shared" si="30"/>
        <v>307.8</v>
      </c>
      <c r="J157" s="16">
        <f t="shared" si="31"/>
        <v>153.9</v>
      </c>
      <c r="K157" s="16">
        <f t="shared" si="32"/>
        <v>153.9</v>
      </c>
      <c r="L157" s="16"/>
      <c r="M157" s="27"/>
    </row>
    <row r="158" s="2" customFormat="1" ht="36" customHeight="1" spans="1:13">
      <c r="A158" s="21">
        <v>154</v>
      </c>
      <c r="B158" s="21" t="s">
        <v>558</v>
      </c>
      <c r="C158" s="22" t="s">
        <v>559</v>
      </c>
      <c r="D158" s="21" t="s">
        <v>560</v>
      </c>
      <c r="E158" s="24" t="s">
        <v>561</v>
      </c>
      <c r="F158" s="25">
        <v>513</v>
      </c>
      <c r="G158" s="21">
        <v>0</v>
      </c>
      <c r="H158" s="16">
        <f t="shared" si="29"/>
        <v>513</v>
      </c>
      <c r="I158" s="16">
        <f t="shared" si="30"/>
        <v>513</v>
      </c>
      <c r="J158" s="16">
        <f t="shared" si="31"/>
        <v>256.5</v>
      </c>
      <c r="K158" s="16">
        <f t="shared" si="32"/>
        <v>256.5</v>
      </c>
      <c r="L158" s="16"/>
      <c r="M158" s="27"/>
    </row>
    <row r="159" s="2" customFormat="1" ht="36" customHeight="1" spans="1:13">
      <c r="A159" s="21">
        <v>155</v>
      </c>
      <c r="B159" s="21" t="s">
        <v>558</v>
      </c>
      <c r="C159" s="22" t="s">
        <v>562</v>
      </c>
      <c r="D159" s="21" t="s">
        <v>563</v>
      </c>
      <c r="E159" s="24" t="s">
        <v>564</v>
      </c>
      <c r="F159" s="25">
        <v>513</v>
      </c>
      <c r="G159" s="21">
        <v>0</v>
      </c>
      <c r="H159" s="16">
        <f t="shared" si="29"/>
        <v>513</v>
      </c>
      <c r="I159" s="16">
        <f t="shared" si="30"/>
        <v>513</v>
      </c>
      <c r="J159" s="16">
        <f t="shared" si="31"/>
        <v>256.5</v>
      </c>
      <c r="K159" s="16">
        <f t="shared" si="32"/>
        <v>256.5</v>
      </c>
      <c r="L159" s="16"/>
      <c r="M159" s="27"/>
    </row>
    <row r="160" s="2" customFormat="1" ht="36" customHeight="1" spans="1:13">
      <c r="A160" s="21">
        <v>156</v>
      </c>
      <c r="B160" s="21" t="s">
        <v>558</v>
      </c>
      <c r="C160" s="22" t="s">
        <v>565</v>
      </c>
      <c r="D160" s="21" t="s">
        <v>566</v>
      </c>
      <c r="E160" s="24" t="s">
        <v>567</v>
      </c>
      <c r="F160" s="25">
        <v>3026.7</v>
      </c>
      <c r="G160" s="21">
        <v>0</v>
      </c>
      <c r="H160" s="16">
        <f t="shared" si="29"/>
        <v>3026.7</v>
      </c>
      <c r="I160" s="16">
        <f>H160-(H160-2000)</f>
        <v>2000</v>
      </c>
      <c r="J160" s="16">
        <f t="shared" si="31"/>
        <v>1000</v>
      </c>
      <c r="K160" s="16">
        <f t="shared" si="32"/>
        <v>1000</v>
      </c>
      <c r="L160" s="16"/>
      <c r="M160" s="27"/>
    </row>
    <row r="161" s="2" customFormat="1" ht="36" customHeight="1" spans="1:13">
      <c r="A161" s="21">
        <v>157</v>
      </c>
      <c r="B161" s="21" t="s">
        <v>558</v>
      </c>
      <c r="C161" s="22" t="s">
        <v>568</v>
      </c>
      <c r="D161" s="21" t="s">
        <v>569</v>
      </c>
      <c r="E161" s="24" t="s">
        <v>570</v>
      </c>
      <c r="F161" s="25">
        <v>307.8</v>
      </c>
      <c r="G161" s="21">
        <v>0</v>
      </c>
      <c r="H161" s="16">
        <f t="shared" si="29"/>
        <v>307.8</v>
      </c>
      <c r="I161" s="16">
        <f t="shared" ref="I161:I180" si="33">2000-(2000-H161)</f>
        <v>307.8</v>
      </c>
      <c r="J161" s="16">
        <f t="shared" ref="J161:J181" si="34">I161*50%</f>
        <v>153.9</v>
      </c>
      <c r="K161" s="16">
        <f t="shared" ref="K161:K181" si="35">I161*50%</f>
        <v>153.9</v>
      </c>
      <c r="L161" s="16"/>
      <c r="M161" s="27"/>
    </row>
    <row r="162" s="2" customFormat="1" ht="36" customHeight="1" spans="1:13">
      <c r="A162" s="21">
        <v>158</v>
      </c>
      <c r="B162" s="21" t="s">
        <v>571</v>
      </c>
      <c r="C162" s="22" t="s">
        <v>572</v>
      </c>
      <c r="D162" s="21" t="s">
        <v>573</v>
      </c>
      <c r="E162" s="24" t="s">
        <v>574</v>
      </c>
      <c r="F162" s="25">
        <v>307.8</v>
      </c>
      <c r="G162" s="21">
        <v>0</v>
      </c>
      <c r="H162" s="16">
        <f t="shared" si="29"/>
        <v>307.8</v>
      </c>
      <c r="I162" s="16">
        <f t="shared" si="33"/>
        <v>307.8</v>
      </c>
      <c r="J162" s="16">
        <f t="shared" si="34"/>
        <v>153.9</v>
      </c>
      <c r="K162" s="16">
        <f t="shared" si="35"/>
        <v>153.9</v>
      </c>
      <c r="L162" s="16"/>
      <c r="M162" s="27"/>
    </row>
    <row r="163" s="2" customFormat="1" ht="36" customHeight="1" spans="1:13">
      <c r="A163" s="21">
        <v>159</v>
      </c>
      <c r="B163" s="21" t="s">
        <v>575</v>
      </c>
      <c r="C163" s="22" t="s">
        <v>576</v>
      </c>
      <c r="D163" s="21" t="s">
        <v>577</v>
      </c>
      <c r="E163" s="24" t="s">
        <v>578</v>
      </c>
      <c r="F163" s="25">
        <v>461.7</v>
      </c>
      <c r="G163" s="21">
        <v>0</v>
      </c>
      <c r="H163" s="16">
        <f t="shared" si="29"/>
        <v>461.7</v>
      </c>
      <c r="I163" s="16">
        <f t="shared" si="33"/>
        <v>461.7</v>
      </c>
      <c r="J163" s="16">
        <f t="shared" si="34"/>
        <v>230.85</v>
      </c>
      <c r="K163" s="16">
        <f t="shared" si="35"/>
        <v>230.85</v>
      </c>
      <c r="L163" s="16"/>
      <c r="M163" s="27"/>
    </row>
    <row r="164" s="2" customFormat="1" ht="36" customHeight="1" spans="1:13">
      <c r="A164" s="21">
        <v>160</v>
      </c>
      <c r="B164" s="21" t="s">
        <v>575</v>
      </c>
      <c r="C164" s="22" t="s">
        <v>579</v>
      </c>
      <c r="D164" s="21" t="s">
        <v>580</v>
      </c>
      <c r="E164" s="24" t="s">
        <v>581</v>
      </c>
      <c r="F164" s="25">
        <v>769.5</v>
      </c>
      <c r="G164" s="21">
        <v>0</v>
      </c>
      <c r="H164" s="16">
        <f t="shared" si="29"/>
        <v>769.5</v>
      </c>
      <c r="I164" s="16">
        <f t="shared" si="33"/>
        <v>769.5</v>
      </c>
      <c r="J164" s="16">
        <f t="shared" si="34"/>
        <v>384.75</v>
      </c>
      <c r="K164" s="16">
        <f t="shared" si="35"/>
        <v>384.75</v>
      </c>
      <c r="L164" s="16"/>
      <c r="M164" s="27"/>
    </row>
    <row r="165" s="2" customFormat="1" ht="36" customHeight="1" spans="1:13">
      <c r="A165" s="21">
        <v>161</v>
      </c>
      <c r="B165" s="21" t="s">
        <v>575</v>
      </c>
      <c r="C165" s="22" t="s">
        <v>582</v>
      </c>
      <c r="D165" s="21" t="s">
        <v>583</v>
      </c>
      <c r="E165" s="24" t="s">
        <v>584</v>
      </c>
      <c r="F165" s="25">
        <v>1128.6</v>
      </c>
      <c r="G165" s="21">
        <v>0</v>
      </c>
      <c r="H165" s="16">
        <f t="shared" si="29"/>
        <v>1128.6</v>
      </c>
      <c r="I165" s="16">
        <f t="shared" si="33"/>
        <v>1128.6</v>
      </c>
      <c r="J165" s="16">
        <f t="shared" si="34"/>
        <v>564.3</v>
      </c>
      <c r="K165" s="16">
        <f t="shared" si="35"/>
        <v>564.3</v>
      </c>
      <c r="L165" s="16"/>
      <c r="M165" s="27"/>
    </row>
    <row r="166" s="2" customFormat="1" ht="36" customHeight="1" spans="1:13">
      <c r="A166" s="21">
        <v>162</v>
      </c>
      <c r="B166" s="21" t="s">
        <v>575</v>
      </c>
      <c r="C166" s="22" t="s">
        <v>585</v>
      </c>
      <c r="D166" s="21" t="s">
        <v>586</v>
      </c>
      <c r="E166" s="24" t="s">
        <v>587</v>
      </c>
      <c r="F166" s="25">
        <v>359.1</v>
      </c>
      <c r="G166" s="21">
        <v>0</v>
      </c>
      <c r="H166" s="16">
        <f t="shared" si="29"/>
        <v>359.1</v>
      </c>
      <c r="I166" s="16">
        <f t="shared" si="33"/>
        <v>359.1</v>
      </c>
      <c r="J166" s="16">
        <f t="shared" si="34"/>
        <v>179.55</v>
      </c>
      <c r="K166" s="16">
        <f t="shared" si="35"/>
        <v>179.55</v>
      </c>
      <c r="L166" s="16"/>
      <c r="M166" s="27"/>
    </row>
    <row r="167" s="2" customFormat="1" ht="36" customHeight="1" spans="1:13">
      <c r="A167" s="21">
        <v>163</v>
      </c>
      <c r="B167" s="21" t="s">
        <v>588</v>
      </c>
      <c r="C167" s="22" t="s">
        <v>589</v>
      </c>
      <c r="D167" s="21" t="s">
        <v>590</v>
      </c>
      <c r="E167" s="24" t="s">
        <v>591</v>
      </c>
      <c r="F167" s="25">
        <v>1641.6</v>
      </c>
      <c r="G167" s="21">
        <v>0</v>
      </c>
      <c r="H167" s="16">
        <f t="shared" si="29"/>
        <v>1641.6</v>
      </c>
      <c r="I167" s="16">
        <f t="shared" si="33"/>
        <v>1641.6</v>
      </c>
      <c r="J167" s="16">
        <f t="shared" si="34"/>
        <v>820.8</v>
      </c>
      <c r="K167" s="16">
        <f t="shared" si="35"/>
        <v>820.8</v>
      </c>
      <c r="L167" s="16"/>
      <c r="M167" s="27"/>
    </row>
    <row r="168" s="2" customFormat="1" ht="36" customHeight="1" spans="1:13">
      <c r="A168" s="21">
        <v>164</v>
      </c>
      <c r="B168" s="21" t="s">
        <v>588</v>
      </c>
      <c r="C168" s="22" t="s">
        <v>592</v>
      </c>
      <c r="D168" s="21" t="s">
        <v>593</v>
      </c>
      <c r="E168" s="24" t="s">
        <v>594</v>
      </c>
      <c r="F168" s="25">
        <v>153.9</v>
      </c>
      <c r="G168" s="21">
        <v>1299</v>
      </c>
      <c r="H168" s="16">
        <f t="shared" si="29"/>
        <v>1452.9</v>
      </c>
      <c r="I168" s="16">
        <f t="shared" si="33"/>
        <v>1452.9</v>
      </c>
      <c r="J168" s="16">
        <f t="shared" si="34"/>
        <v>726.45</v>
      </c>
      <c r="K168" s="16">
        <f t="shared" si="35"/>
        <v>726.45</v>
      </c>
      <c r="L168" s="16"/>
      <c r="M168" s="27"/>
    </row>
    <row r="169" s="2" customFormat="1" ht="36" customHeight="1" spans="1:13">
      <c r="A169" s="21">
        <v>165</v>
      </c>
      <c r="B169" s="21" t="s">
        <v>588</v>
      </c>
      <c r="C169" s="22" t="s">
        <v>595</v>
      </c>
      <c r="D169" s="21" t="s">
        <v>596</v>
      </c>
      <c r="E169" s="24" t="s">
        <v>597</v>
      </c>
      <c r="F169" s="25">
        <v>461.7</v>
      </c>
      <c r="G169" s="21">
        <v>0</v>
      </c>
      <c r="H169" s="16">
        <f t="shared" si="29"/>
        <v>461.7</v>
      </c>
      <c r="I169" s="16">
        <f t="shared" si="33"/>
        <v>461.7</v>
      </c>
      <c r="J169" s="16">
        <f t="shared" si="34"/>
        <v>230.85</v>
      </c>
      <c r="K169" s="16">
        <f t="shared" si="35"/>
        <v>230.85</v>
      </c>
      <c r="L169" s="16"/>
      <c r="M169" s="27"/>
    </row>
    <row r="170" s="2" customFormat="1" ht="36" customHeight="1" spans="1:13">
      <c r="A170" s="21">
        <v>166</v>
      </c>
      <c r="B170" s="21" t="s">
        <v>588</v>
      </c>
      <c r="C170" s="22" t="s">
        <v>598</v>
      </c>
      <c r="D170" s="21" t="s">
        <v>599</v>
      </c>
      <c r="E170" s="24" t="s">
        <v>600</v>
      </c>
      <c r="F170" s="25">
        <v>1026</v>
      </c>
      <c r="G170" s="21">
        <v>0</v>
      </c>
      <c r="H170" s="16">
        <f t="shared" si="29"/>
        <v>1026</v>
      </c>
      <c r="I170" s="16">
        <f t="shared" si="33"/>
        <v>1026</v>
      </c>
      <c r="J170" s="16">
        <f t="shared" si="34"/>
        <v>513</v>
      </c>
      <c r="K170" s="16">
        <f t="shared" si="35"/>
        <v>513</v>
      </c>
      <c r="L170" s="16"/>
      <c r="M170" s="27"/>
    </row>
    <row r="171" s="2" customFormat="1" ht="36" customHeight="1" spans="1:13">
      <c r="A171" s="21">
        <v>167</v>
      </c>
      <c r="B171" s="21" t="s">
        <v>588</v>
      </c>
      <c r="C171" s="22" t="s">
        <v>601</v>
      </c>
      <c r="D171" s="21" t="s">
        <v>602</v>
      </c>
      <c r="E171" s="24" t="s">
        <v>603</v>
      </c>
      <c r="F171" s="25">
        <v>872.1</v>
      </c>
      <c r="G171" s="21">
        <v>0</v>
      </c>
      <c r="H171" s="16">
        <f t="shared" si="29"/>
        <v>872.1</v>
      </c>
      <c r="I171" s="16">
        <f t="shared" si="33"/>
        <v>872.1</v>
      </c>
      <c r="J171" s="16">
        <f t="shared" si="34"/>
        <v>436.05</v>
      </c>
      <c r="K171" s="16">
        <f t="shared" si="35"/>
        <v>436.05</v>
      </c>
      <c r="L171" s="16"/>
      <c r="M171" s="27"/>
    </row>
    <row r="172" s="2" customFormat="1" ht="36" customHeight="1" spans="1:13">
      <c r="A172" s="21">
        <v>168</v>
      </c>
      <c r="B172" s="21" t="s">
        <v>588</v>
      </c>
      <c r="C172" s="22" t="s">
        <v>604</v>
      </c>
      <c r="D172" s="21" t="s">
        <v>605</v>
      </c>
      <c r="E172" s="24" t="s">
        <v>606</v>
      </c>
      <c r="F172" s="25">
        <v>461.7</v>
      </c>
      <c r="G172" s="21">
        <v>0</v>
      </c>
      <c r="H172" s="16">
        <f t="shared" si="29"/>
        <v>461.7</v>
      </c>
      <c r="I172" s="16">
        <f t="shared" si="33"/>
        <v>461.7</v>
      </c>
      <c r="J172" s="16">
        <f t="shared" si="34"/>
        <v>230.85</v>
      </c>
      <c r="K172" s="16">
        <f t="shared" si="35"/>
        <v>230.85</v>
      </c>
      <c r="L172" s="16"/>
      <c r="M172" s="27"/>
    </row>
    <row r="173" s="2" customFormat="1" ht="36" customHeight="1" spans="1:13">
      <c r="A173" s="21">
        <v>169</v>
      </c>
      <c r="B173" s="21" t="s">
        <v>588</v>
      </c>
      <c r="C173" s="22" t="s">
        <v>607</v>
      </c>
      <c r="D173" s="21" t="s">
        <v>608</v>
      </c>
      <c r="E173" s="24" t="s">
        <v>609</v>
      </c>
      <c r="F173" s="25">
        <v>153.9</v>
      </c>
      <c r="G173" s="21">
        <v>0</v>
      </c>
      <c r="H173" s="16">
        <f t="shared" si="29"/>
        <v>153.9</v>
      </c>
      <c r="I173" s="16">
        <f t="shared" si="33"/>
        <v>153.9</v>
      </c>
      <c r="J173" s="16">
        <f t="shared" si="34"/>
        <v>76.95</v>
      </c>
      <c r="K173" s="16">
        <f t="shared" si="35"/>
        <v>76.95</v>
      </c>
      <c r="L173" s="16"/>
      <c r="M173" s="27"/>
    </row>
    <row r="174" s="2" customFormat="1" ht="36" customHeight="1" spans="1:13">
      <c r="A174" s="21">
        <v>170</v>
      </c>
      <c r="B174" s="21" t="s">
        <v>610</v>
      </c>
      <c r="C174" s="22" t="s">
        <v>611</v>
      </c>
      <c r="D174" s="21" t="s">
        <v>612</v>
      </c>
      <c r="E174" s="24" t="s">
        <v>613</v>
      </c>
      <c r="F174" s="25">
        <v>153.9</v>
      </c>
      <c r="G174" s="21">
        <v>1800</v>
      </c>
      <c r="H174" s="16">
        <f t="shared" si="29"/>
        <v>1953.9</v>
      </c>
      <c r="I174" s="16">
        <f t="shared" si="33"/>
        <v>1953.9</v>
      </c>
      <c r="J174" s="16">
        <f t="shared" si="34"/>
        <v>976.95</v>
      </c>
      <c r="K174" s="16">
        <f t="shared" si="35"/>
        <v>976.95</v>
      </c>
      <c r="L174" s="16"/>
      <c r="M174" s="27"/>
    </row>
    <row r="175" s="2" customFormat="1" ht="36" customHeight="1" spans="1:13">
      <c r="A175" s="21">
        <v>171</v>
      </c>
      <c r="B175" s="21" t="s">
        <v>610</v>
      </c>
      <c r="C175" s="22" t="s">
        <v>614</v>
      </c>
      <c r="D175" s="21" t="s">
        <v>615</v>
      </c>
      <c r="E175" s="24" t="s">
        <v>616</v>
      </c>
      <c r="F175" s="25">
        <v>307.8</v>
      </c>
      <c r="G175" s="21">
        <v>0</v>
      </c>
      <c r="H175" s="16">
        <f t="shared" si="29"/>
        <v>307.8</v>
      </c>
      <c r="I175" s="16">
        <f t="shared" si="33"/>
        <v>307.8</v>
      </c>
      <c r="J175" s="16">
        <f t="shared" si="34"/>
        <v>153.9</v>
      </c>
      <c r="K175" s="16">
        <f t="shared" si="35"/>
        <v>153.9</v>
      </c>
      <c r="L175" s="16"/>
      <c r="M175" s="27"/>
    </row>
    <row r="176" s="2" customFormat="1" ht="36" customHeight="1" spans="1:13">
      <c r="A176" s="21">
        <v>172</v>
      </c>
      <c r="B176" s="21" t="s">
        <v>610</v>
      </c>
      <c r="C176" s="22" t="s">
        <v>617</v>
      </c>
      <c r="D176" s="21" t="s">
        <v>618</v>
      </c>
      <c r="E176" s="24" t="s">
        <v>619</v>
      </c>
      <c r="F176" s="25">
        <v>872.1</v>
      </c>
      <c r="G176" s="21">
        <v>0</v>
      </c>
      <c r="H176" s="16">
        <f t="shared" si="29"/>
        <v>872.1</v>
      </c>
      <c r="I176" s="16">
        <f t="shared" si="33"/>
        <v>872.1</v>
      </c>
      <c r="J176" s="16">
        <f t="shared" si="34"/>
        <v>436.05</v>
      </c>
      <c r="K176" s="16">
        <f t="shared" si="35"/>
        <v>436.05</v>
      </c>
      <c r="L176" s="16"/>
      <c r="M176" s="27"/>
    </row>
    <row r="177" s="2" customFormat="1" ht="36" customHeight="1" spans="1:13">
      <c r="A177" s="21">
        <v>173</v>
      </c>
      <c r="B177" s="23" t="s">
        <v>620</v>
      </c>
      <c r="C177" s="24" t="s">
        <v>621</v>
      </c>
      <c r="D177" s="24" t="s">
        <v>622</v>
      </c>
      <c r="E177" s="24" t="s">
        <v>623</v>
      </c>
      <c r="F177" s="26">
        <v>359.1</v>
      </c>
      <c r="G177" s="21">
        <v>0</v>
      </c>
      <c r="H177" s="16">
        <f t="shared" si="29"/>
        <v>359.1</v>
      </c>
      <c r="I177" s="16">
        <f t="shared" si="33"/>
        <v>359.1</v>
      </c>
      <c r="J177" s="16">
        <f t="shared" si="34"/>
        <v>179.55</v>
      </c>
      <c r="K177" s="16">
        <f t="shared" si="35"/>
        <v>179.55</v>
      </c>
      <c r="L177" s="16"/>
      <c r="M177" s="27"/>
    </row>
    <row r="178" s="2" customFormat="1" ht="36" customHeight="1" spans="1:13">
      <c r="A178" s="21">
        <v>174</v>
      </c>
      <c r="B178" s="23" t="s">
        <v>620</v>
      </c>
      <c r="C178" s="24" t="s">
        <v>624</v>
      </c>
      <c r="D178" s="24" t="s">
        <v>625</v>
      </c>
      <c r="E178" s="24" t="s">
        <v>626</v>
      </c>
      <c r="F178" s="26">
        <v>461.7</v>
      </c>
      <c r="G178" s="21">
        <v>0</v>
      </c>
      <c r="H178" s="16">
        <f t="shared" si="29"/>
        <v>461.7</v>
      </c>
      <c r="I178" s="16">
        <f t="shared" si="33"/>
        <v>461.7</v>
      </c>
      <c r="J178" s="16">
        <f t="shared" si="34"/>
        <v>230.85</v>
      </c>
      <c r="K178" s="16">
        <f t="shared" si="35"/>
        <v>230.85</v>
      </c>
      <c r="L178" s="16"/>
      <c r="M178" s="27"/>
    </row>
    <row r="179" s="2" customFormat="1" ht="36" customHeight="1" spans="1:13">
      <c r="A179" s="21">
        <v>175</v>
      </c>
      <c r="B179" s="23" t="s">
        <v>627</v>
      </c>
      <c r="C179" s="23" t="s">
        <v>628</v>
      </c>
      <c r="D179" s="23" t="s">
        <v>629</v>
      </c>
      <c r="E179" s="23" t="s">
        <v>630</v>
      </c>
      <c r="F179" s="26">
        <v>1436.4</v>
      </c>
      <c r="G179" s="21">
        <v>0</v>
      </c>
      <c r="H179" s="16">
        <f t="shared" si="29"/>
        <v>1436.4</v>
      </c>
      <c r="I179" s="16">
        <f t="shared" si="33"/>
        <v>1436.4</v>
      </c>
      <c r="J179" s="16">
        <f t="shared" si="34"/>
        <v>718.2</v>
      </c>
      <c r="K179" s="16">
        <f t="shared" si="35"/>
        <v>718.2</v>
      </c>
      <c r="L179" s="16"/>
      <c r="M179" s="27"/>
    </row>
    <row r="180" s="2" customFormat="1" ht="36" customHeight="1" spans="1:13">
      <c r="A180" s="21">
        <v>176</v>
      </c>
      <c r="B180" s="23" t="s">
        <v>631</v>
      </c>
      <c r="C180" s="23" t="s">
        <v>632</v>
      </c>
      <c r="D180" s="23" t="s">
        <v>633</v>
      </c>
      <c r="E180" s="23" t="s">
        <v>634</v>
      </c>
      <c r="F180" s="26">
        <v>1026</v>
      </c>
      <c r="G180" s="21">
        <v>0</v>
      </c>
      <c r="H180" s="16">
        <f t="shared" si="29"/>
        <v>1026</v>
      </c>
      <c r="I180" s="16">
        <f t="shared" si="33"/>
        <v>1026</v>
      </c>
      <c r="J180" s="16">
        <f t="shared" si="34"/>
        <v>513</v>
      </c>
      <c r="K180" s="16">
        <f t="shared" si="35"/>
        <v>513</v>
      </c>
      <c r="L180" s="16"/>
      <c r="M180" s="27"/>
    </row>
    <row r="181" s="2" customFormat="1" ht="36" customHeight="1" spans="1:13">
      <c r="A181" s="21">
        <v>177</v>
      </c>
      <c r="B181" s="23" t="s">
        <v>631</v>
      </c>
      <c r="C181" s="23" t="s">
        <v>635</v>
      </c>
      <c r="D181" s="23" t="s">
        <v>636</v>
      </c>
      <c r="E181" s="23" t="s">
        <v>637</v>
      </c>
      <c r="F181" s="26">
        <v>820.8</v>
      </c>
      <c r="G181" s="21">
        <v>4535</v>
      </c>
      <c r="H181" s="16">
        <f t="shared" si="29"/>
        <v>5355.8</v>
      </c>
      <c r="I181" s="16">
        <f>H181-(H181-2000)</f>
        <v>2000</v>
      </c>
      <c r="J181" s="16">
        <f t="shared" si="34"/>
        <v>1000</v>
      </c>
      <c r="K181" s="16">
        <f t="shared" si="35"/>
        <v>1000</v>
      </c>
      <c r="L181" s="16"/>
      <c r="M181" s="27"/>
    </row>
    <row r="182" s="2" customFormat="1" ht="36" customHeight="1" spans="1:13">
      <c r="A182" s="21">
        <v>178</v>
      </c>
      <c r="B182" s="23" t="s">
        <v>638</v>
      </c>
      <c r="C182" s="23" t="s">
        <v>639</v>
      </c>
      <c r="D182" s="23" t="s">
        <v>640</v>
      </c>
      <c r="E182" s="23" t="s">
        <v>641</v>
      </c>
      <c r="F182" s="26">
        <v>1179.9</v>
      </c>
      <c r="G182" s="21">
        <v>0</v>
      </c>
      <c r="H182" s="16">
        <f t="shared" si="29"/>
        <v>1179.9</v>
      </c>
      <c r="I182" s="16">
        <f t="shared" ref="I182:I185" si="36">2000-(2000-H182)</f>
        <v>1179.9</v>
      </c>
      <c r="J182" s="16">
        <f t="shared" ref="J182:J187" si="37">I182*50%</f>
        <v>589.95</v>
      </c>
      <c r="K182" s="16">
        <f t="shared" ref="K182:K187" si="38">I182*50%</f>
        <v>589.95</v>
      </c>
      <c r="L182" s="16"/>
      <c r="M182" s="27"/>
    </row>
    <row r="183" s="2" customFormat="1" ht="36" customHeight="1" spans="1:13">
      <c r="A183" s="21">
        <v>179</v>
      </c>
      <c r="B183" s="23" t="s">
        <v>638</v>
      </c>
      <c r="C183" s="23" t="s">
        <v>642</v>
      </c>
      <c r="D183" s="23" t="s">
        <v>643</v>
      </c>
      <c r="E183" s="23" t="s">
        <v>644</v>
      </c>
      <c r="F183" s="26">
        <v>974.7</v>
      </c>
      <c r="G183" s="21">
        <v>0</v>
      </c>
      <c r="H183" s="16">
        <f t="shared" si="29"/>
        <v>974.7</v>
      </c>
      <c r="I183" s="16">
        <f t="shared" si="36"/>
        <v>974.7</v>
      </c>
      <c r="J183" s="16">
        <f t="shared" si="37"/>
        <v>487.35</v>
      </c>
      <c r="K183" s="16">
        <f t="shared" si="38"/>
        <v>487.35</v>
      </c>
      <c r="L183" s="16"/>
      <c r="M183" s="27"/>
    </row>
    <row r="184" s="2" customFormat="1" ht="36" customHeight="1" spans="1:13">
      <c r="A184" s="21">
        <v>180</v>
      </c>
      <c r="B184" s="23" t="s">
        <v>645</v>
      </c>
      <c r="C184" s="24" t="s">
        <v>646</v>
      </c>
      <c r="D184" s="24" t="s">
        <v>647</v>
      </c>
      <c r="E184" s="24" t="s">
        <v>648</v>
      </c>
      <c r="F184" s="26">
        <v>1077.3</v>
      </c>
      <c r="G184" s="21">
        <v>0</v>
      </c>
      <c r="H184" s="16">
        <f t="shared" si="29"/>
        <v>1077.3</v>
      </c>
      <c r="I184" s="16">
        <f t="shared" si="36"/>
        <v>1077.3</v>
      </c>
      <c r="J184" s="16">
        <f t="shared" si="37"/>
        <v>538.65</v>
      </c>
      <c r="K184" s="16">
        <f t="shared" si="38"/>
        <v>538.65</v>
      </c>
      <c r="L184" s="16"/>
      <c r="M184" s="27"/>
    </row>
    <row r="185" s="2" customFormat="1" ht="36" customHeight="1" spans="1:13">
      <c r="A185" s="21">
        <v>181</v>
      </c>
      <c r="B185" s="23" t="s">
        <v>645</v>
      </c>
      <c r="C185" s="23" t="s">
        <v>649</v>
      </c>
      <c r="D185" s="23" t="s">
        <v>650</v>
      </c>
      <c r="E185" s="23" t="s">
        <v>651</v>
      </c>
      <c r="F185" s="26">
        <v>307.8</v>
      </c>
      <c r="G185" s="21">
        <v>0</v>
      </c>
      <c r="H185" s="16">
        <f t="shared" si="29"/>
        <v>307.8</v>
      </c>
      <c r="I185" s="16">
        <f t="shared" si="36"/>
        <v>307.8</v>
      </c>
      <c r="J185" s="16">
        <f t="shared" si="37"/>
        <v>153.9</v>
      </c>
      <c r="K185" s="16">
        <f t="shared" si="38"/>
        <v>153.9</v>
      </c>
      <c r="L185" s="16"/>
      <c r="M185" s="27"/>
    </row>
    <row r="186" s="2" customFormat="1" ht="36" customHeight="1" spans="1:13">
      <c r="A186" s="21">
        <v>182</v>
      </c>
      <c r="B186" s="23" t="s">
        <v>645</v>
      </c>
      <c r="C186" s="23" t="s">
        <v>652</v>
      </c>
      <c r="D186" s="23" t="s">
        <v>653</v>
      </c>
      <c r="E186" s="23" t="s">
        <v>654</v>
      </c>
      <c r="F186" s="26">
        <v>1128.6</v>
      </c>
      <c r="G186" s="21">
        <v>2020</v>
      </c>
      <c r="H186" s="16">
        <f t="shared" si="29"/>
        <v>3148.6</v>
      </c>
      <c r="I186" s="16">
        <f t="shared" ref="I186:I191" si="39">H186-(H186-2000)</f>
        <v>2000</v>
      </c>
      <c r="J186" s="16">
        <f t="shared" si="37"/>
        <v>1000</v>
      </c>
      <c r="K186" s="16">
        <f t="shared" si="38"/>
        <v>1000</v>
      </c>
      <c r="L186" s="16"/>
      <c r="M186" s="27"/>
    </row>
    <row r="187" s="2" customFormat="1" ht="36" customHeight="1" spans="1:13">
      <c r="A187" s="21">
        <v>183</v>
      </c>
      <c r="B187" s="23" t="s">
        <v>655</v>
      </c>
      <c r="C187" s="23" t="s">
        <v>656</v>
      </c>
      <c r="D187" s="23" t="s">
        <v>657</v>
      </c>
      <c r="E187" s="23" t="s">
        <v>658</v>
      </c>
      <c r="F187" s="26">
        <v>461.7</v>
      </c>
      <c r="G187" s="21">
        <v>1900</v>
      </c>
      <c r="H187" s="16">
        <f t="shared" si="29"/>
        <v>2361.7</v>
      </c>
      <c r="I187" s="16">
        <f t="shared" si="39"/>
        <v>2000</v>
      </c>
      <c r="J187" s="16">
        <f t="shared" si="37"/>
        <v>1000</v>
      </c>
      <c r="K187" s="16">
        <f t="shared" si="38"/>
        <v>1000</v>
      </c>
      <c r="L187" s="16"/>
      <c r="M187" s="27"/>
    </row>
    <row r="188" s="2" customFormat="1" ht="36" customHeight="1" spans="1:13">
      <c r="A188" s="21">
        <v>184</v>
      </c>
      <c r="B188" s="23" t="s">
        <v>659</v>
      </c>
      <c r="C188" s="23" t="s">
        <v>660</v>
      </c>
      <c r="D188" s="23" t="s">
        <v>661</v>
      </c>
      <c r="E188" s="23" t="s">
        <v>662</v>
      </c>
      <c r="F188" s="26">
        <v>666.9</v>
      </c>
      <c r="G188" s="21">
        <f>393+860</f>
        <v>1253</v>
      </c>
      <c r="H188" s="16">
        <f t="shared" si="29"/>
        <v>1919.9</v>
      </c>
      <c r="I188" s="16">
        <f t="shared" ref="I188:I190" si="40">2000-(2000-H188)</f>
        <v>1919.9</v>
      </c>
      <c r="J188" s="16">
        <f t="shared" ref="J188:J191" si="41">I188*50%</f>
        <v>959.95</v>
      </c>
      <c r="K188" s="16">
        <f t="shared" ref="K188:K191" si="42">I188*50%</f>
        <v>959.95</v>
      </c>
      <c r="L188" s="16"/>
      <c r="M188" s="27"/>
    </row>
    <row r="189" s="2" customFormat="1" ht="36" customHeight="1" spans="1:13">
      <c r="A189" s="21">
        <v>185</v>
      </c>
      <c r="B189" s="23" t="s">
        <v>659</v>
      </c>
      <c r="C189" s="23" t="s">
        <v>663</v>
      </c>
      <c r="D189" s="23" t="s">
        <v>664</v>
      </c>
      <c r="E189" s="23" t="s">
        <v>665</v>
      </c>
      <c r="F189" s="26">
        <v>872.1</v>
      </c>
      <c r="G189" s="21">
        <v>0</v>
      </c>
      <c r="H189" s="16">
        <f t="shared" si="29"/>
        <v>872.1</v>
      </c>
      <c r="I189" s="16">
        <f t="shared" si="40"/>
        <v>872.1</v>
      </c>
      <c r="J189" s="16">
        <f t="shared" si="41"/>
        <v>436.05</v>
      </c>
      <c r="K189" s="16">
        <f t="shared" si="42"/>
        <v>436.05</v>
      </c>
      <c r="L189" s="16"/>
      <c r="M189" s="27"/>
    </row>
    <row r="190" s="2" customFormat="1" ht="36" customHeight="1" spans="1:13">
      <c r="A190" s="21">
        <v>186</v>
      </c>
      <c r="B190" s="23" t="s">
        <v>666</v>
      </c>
      <c r="C190" s="24" t="s">
        <v>667</v>
      </c>
      <c r="D190" s="24" t="s">
        <v>668</v>
      </c>
      <c r="E190" s="24" t="s">
        <v>522</v>
      </c>
      <c r="F190" s="26">
        <v>153.9</v>
      </c>
      <c r="G190" s="21">
        <v>118</v>
      </c>
      <c r="H190" s="16">
        <f t="shared" si="29"/>
        <v>271.9</v>
      </c>
      <c r="I190" s="16">
        <f t="shared" si="40"/>
        <v>271.9</v>
      </c>
      <c r="J190" s="16">
        <f t="shared" si="41"/>
        <v>135.95</v>
      </c>
      <c r="K190" s="16">
        <f t="shared" si="42"/>
        <v>135.95</v>
      </c>
      <c r="L190" s="16"/>
      <c r="M190" s="27"/>
    </row>
    <row r="191" s="2" customFormat="1" ht="36" customHeight="1" spans="1:13">
      <c r="A191" s="21">
        <v>187</v>
      </c>
      <c r="B191" s="23" t="s">
        <v>666</v>
      </c>
      <c r="C191" s="24" t="s">
        <v>669</v>
      </c>
      <c r="D191" s="24" t="s">
        <v>670</v>
      </c>
      <c r="E191" s="24" t="s">
        <v>671</v>
      </c>
      <c r="F191" s="26">
        <v>718.2</v>
      </c>
      <c r="G191" s="21">
        <v>1416</v>
      </c>
      <c r="H191" s="16">
        <f t="shared" si="29"/>
        <v>2134.2</v>
      </c>
      <c r="I191" s="16">
        <f t="shared" si="39"/>
        <v>2000</v>
      </c>
      <c r="J191" s="16">
        <f t="shared" si="41"/>
        <v>1000</v>
      </c>
      <c r="K191" s="16">
        <f t="shared" si="42"/>
        <v>1000</v>
      </c>
      <c r="L191" s="16"/>
      <c r="M191" s="27"/>
    </row>
    <row r="192" s="2" customFormat="1" ht="36" customHeight="1" spans="1:13">
      <c r="A192" s="21">
        <v>188</v>
      </c>
      <c r="B192" s="23" t="s">
        <v>666</v>
      </c>
      <c r="C192" s="23" t="s">
        <v>672</v>
      </c>
      <c r="D192" s="23" t="s">
        <v>673</v>
      </c>
      <c r="E192" s="23" t="s">
        <v>674</v>
      </c>
      <c r="F192" s="26">
        <v>461.7</v>
      </c>
      <c r="G192" s="21">
        <v>1200</v>
      </c>
      <c r="H192" s="16">
        <f t="shared" si="29"/>
        <v>1661.7</v>
      </c>
      <c r="I192" s="16">
        <f t="shared" ref="I192:I195" si="43">2000-(2000-H192)</f>
        <v>1661.7</v>
      </c>
      <c r="J192" s="16">
        <f t="shared" ref="J192:J198" si="44">I192*50%</f>
        <v>830.85</v>
      </c>
      <c r="K192" s="16">
        <f t="shared" ref="K192:K198" si="45">I192*50%</f>
        <v>830.85</v>
      </c>
      <c r="L192" s="16"/>
      <c r="M192" s="27"/>
    </row>
    <row r="193" s="2" customFormat="1" ht="36" customHeight="1" spans="1:13">
      <c r="A193" s="21">
        <v>189</v>
      </c>
      <c r="B193" s="23" t="s">
        <v>675</v>
      </c>
      <c r="C193" s="24" t="s">
        <v>676</v>
      </c>
      <c r="D193" s="24" t="s">
        <v>677</v>
      </c>
      <c r="E193" s="24" t="s">
        <v>678</v>
      </c>
      <c r="F193" s="26">
        <v>1436.4</v>
      </c>
      <c r="G193" s="21">
        <v>0</v>
      </c>
      <c r="H193" s="16">
        <f t="shared" si="29"/>
        <v>1436.4</v>
      </c>
      <c r="I193" s="16">
        <f t="shared" si="43"/>
        <v>1436.4</v>
      </c>
      <c r="J193" s="16">
        <f t="shared" si="44"/>
        <v>718.2</v>
      </c>
      <c r="K193" s="16">
        <f t="shared" si="45"/>
        <v>718.2</v>
      </c>
      <c r="L193" s="16"/>
      <c r="M193" s="27"/>
    </row>
    <row r="194" s="2" customFormat="1" ht="36" customHeight="1" spans="1:13">
      <c r="A194" s="21">
        <v>190</v>
      </c>
      <c r="B194" s="23" t="s">
        <v>679</v>
      </c>
      <c r="C194" s="23" t="s">
        <v>680</v>
      </c>
      <c r="D194" s="23" t="s">
        <v>681</v>
      </c>
      <c r="E194" s="23" t="s">
        <v>682</v>
      </c>
      <c r="F194" s="26">
        <v>666.9</v>
      </c>
      <c r="G194" s="21">
        <v>1800</v>
      </c>
      <c r="H194" s="16">
        <f t="shared" si="29"/>
        <v>2466.9</v>
      </c>
      <c r="I194" s="16">
        <f t="shared" ref="I194:I198" si="46">H194-(H194-2000)</f>
        <v>2000</v>
      </c>
      <c r="J194" s="16">
        <f t="shared" si="44"/>
        <v>1000</v>
      </c>
      <c r="K194" s="16">
        <f t="shared" si="45"/>
        <v>1000</v>
      </c>
      <c r="L194" s="16"/>
      <c r="M194" s="27"/>
    </row>
    <row r="195" s="2" customFormat="1" ht="36" customHeight="1" spans="1:13">
      <c r="A195" s="21">
        <v>191</v>
      </c>
      <c r="B195" s="23" t="s">
        <v>679</v>
      </c>
      <c r="C195" s="24" t="s">
        <v>683</v>
      </c>
      <c r="D195" s="24" t="s">
        <v>684</v>
      </c>
      <c r="E195" s="24" t="s">
        <v>685</v>
      </c>
      <c r="F195" s="26">
        <v>769.5</v>
      </c>
      <c r="G195" s="21">
        <v>1065</v>
      </c>
      <c r="H195" s="16">
        <f t="shared" si="29"/>
        <v>1834.5</v>
      </c>
      <c r="I195" s="16">
        <f t="shared" si="43"/>
        <v>1834.5</v>
      </c>
      <c r="J195" s="16">
        <f t="shared" si="44"/>
        <v>917.25</v>
      </c>
      <c r="K195" s="16">
        <f t="shared" si="45"/>
        <v>917.25</v>
      </c>
      <c r="L195" s="16"/>
      <c r="M195" s="27"/>
    </row>
    <row r="196" s="2" customFormat="1" ht="36" customHeight="1" spans="1:13">
      <c r="A196" s="21">
        <v>192</v>
      </c>
      <c r="B196" s="23" t="s">
        <v>679</v>
      </c>
      <c r="C196" s="23" t="s">
        <v>686</v>
      </c>
      <c r="D196" s="23" t="s">
        <v>687</v>
      </c>
      <c r="E196" s="23" t="s">
        <v>688</v>
      </c>
      <c r="F196" s="26">
        <v>1026</v>
      </c>
      <c r="G196" s="21">
        <v>1700</v>
      </c>
      <c r="H196" s="16">
        <f t="shared" si="29"/>
        <v>2726</v>
      </c>
      <c r="I196" s="16">
        <f t="shared" si="46"/>
        <v>2000</v>
      </c>
      <c r="J196" s="16">
        <f t="shared" si="44"/>
        <v>1000</v>
      </c>
      <c r="K196" s="16">
        <f t="shared" si="45"/>
        <v>1000</v>
      </c>
      <c r="L196" s="16"/>
      <c r="M196" s="27"/>
    </row>
    <row r="197" s="2" customFormat="1" ht="36" customHeight="1" spans="1:13">
      <c r="A197" s="21">
        <v>193</v>
      </c>
      <c r="B197" s="23" t="s">
        <v>689</v>
      </c>
      <c r="C197" s="23" t="s">
        <v>690</v>
      </c>
      <c r="D197" s="23" t="s">
        <v>691</v>
      </c>
      <c r="E197" s="23" t="s">
        <v>692</v>
      </c>
      <c r="F197" s="26">
        <v>872.1</v>
      </c>
      <c r="G197" s="21">
        <v>1800</v>
      </c>
      <c r="H197" s="16">
        <f t="shared" si="29"/>
        <v>2672.1</v>
      </c>
      <c r="I197" s="16">
        <f t="shared" si="46"/>
        <v>2000</v>
      </c>
      <c r="J197" s="16">
        <f t="shared" si="44"/>
        <v>1000</v>
      </c>
      <c r="K197" s="16">
        <f t="shared" si="45"/>
        <v>1000</v>
      </c>
      <c r="L197" s="16"/>
      <c r="M197" s="27"/>
    </row>
    <row r="198" s="2" customFormat="1" ht="36" customHeight="1" spans="1:13">
      <c r="A198" s="21">
        <v>194</v>
      </c>
      <c r="B198" s="23" t="s">
        <v>689</v>
      </c>
      <c r="C198" s="24" t="s">
        <v>693</v>
      </c>
      <c r="D198" s="24" t="s">
        <v>694</v>
      </c>
      <c r="E198" s="24" t="s">
        <v>695</v>
      </c>
      <c r="F198" s="26">
        <v>718.2</v>
      </c>
      <c r="G198" s="21">
        <v>2000</v>
      </c>
      <c r="H198" s="16">
        <f t="shared" si="29"/>
        <v>2718.2</v>
      </c>
      <c r="I198" s="16">
        <f t="shared" si="46"/>
        <v>2000</v>
      </c>
      <c r="J198" s="16">
        <f t="shared" si="44"/>
        <v>1000</v>
      </c>
      <c r="K198" s="16">
        <f t="shared" si="45"/>
        <v>1000</v>
      </c>
      <c r="L198" s="16"/>
      <c r="M198" s="27"/>
    </row>
    <row r="199" s="2" customFormat="1" ht="36" customHeight="1" spans="1:13">
      <c r="A199" s="21">
        <v>195</v>
      </c>
      <c r="B199" s="21" t="s">
        <v>696</v>
      </c>
      <c r="C199" s="21" t="s">
        <v>697</v>
      </c>
      <c r="D199" s="21" t="s">
        <v>698</v>
      </c>
      <c r="E199" s="21" t="s">
        <v>699</v>
      </c>
      <c r="F199" s="26">
        <v>615.6</v>
      </c>
      <c r="G199" s="23">
        <v>1200</v>
      </c>
      <c r="H199" s="16">
        <f t="shared" si="29"/>
        <v>1815.6</v>
      </c>
      <c r="I199" s="16">
        <f>2000-(2000-H199)</f>
        <v>1815.6</v>
      </c>
      <c r="J199" s="16">
        <f t="shared" ref="J199:J204" si="47">I199*50%</f>
        <v>907.8</v>
      </c>
      <c r="K199" s="16">
        <f t="shared" ref="K199:K204" si="48">I199*50%</f>
        <v>907.8</v>
      </c>
      <c r="L199" s="16"/>
      <c r="M199" s="27"/>
    </row>
    <row r="200" s="2" customFormat="1" ht="36" customHeight="1" spans="1:13">
      <c r="A200" s="21">
        <v>196</v>
      </c>
      <c r="B200" s="21" t="s">
        <v>696</v>
      </c>
      <c r="C200" s="21" t="s">
        <v>700</v>
      </c>
      <c r="D200" s="21" t="s">
        <v>701</v>
      </c>
      <c r="E200" s="21" t="s">
        <v>702</v>
      </c>
      <c r="F200" s="26">
        <v>513</v>
      </c>
      <c r="G200" s="23">
        <v>2160</v>
      </c>
      <c r="H200" s="16">
        <f t="shared" si="29"/>
        <v>2673</v>
      </c>
      <c r="I200" s="16">
        <f t="shared" ref="I200:I204" si="49">H200-(H200-2000)</f>
        <v>2000</v>
      </c>
      <c r="J200" s="16">
        <f t="shared" si="47"/>
        <v>1000</v>
      </c>
      <c r="K200" s="16">
        <f t="shared" si="48"/>
        <v>1000</v>
      </c>
      <c r="L200" s="16"/>
      <c r="M200" s="27"/>
    </row>
    <row r="201" s="2" customFormat="1" ht="36" customHeight="1" spans="1:13">
      <c r="A201" s="21">
        <v>197</v>
      </c>
      <c r="B201" s="21" t="s">
        <v>703</v>
      </c>
      <c r="C201" s="21" t="s">
        <v>704</v>
      </c>
      <c r="D201" s="21" t="s">
        <v>705</v>
      </c>
      <c r="E201" s="21" t="s">
        <v>706</v>
      </c>
      <c r="F201" s="25">
        <v>615.6</v>
      </c>
      <c r="G201" s="23">
        <v>2100</v>
      </c>
      <c r="H201" s="16">
        <f t="shared" si="29"/>
        <v>2715.6</v>
      </c>
      <c r="I201" s="16">
        <f t="shared" si="49"/>
        <v>2000</v>
      </c>
      <c r="J201" s="16">
        <f t="shared" si="47"/>
        <v>1000</v>
      </c>
      <c r="K201" s="16">
        <f t="shared" si="48"/>
        <v>1000</v>
      </c>
      <c r="L201" s="16"/>
      <c r="M201" s="27"/>
    </row>
    <row r="202" s="2" customFormat="1" ht="36" customHeight="1" spans="1:13">
      <c r="A202" s="21">
        <v>198</v>
      </c>
      <c r="B202" s="21" t="s">
        <v>707</v>
      </c>
      <c r="C202" s="21" t="s">
        <v>708</v>
      </c>
      <c r="D202" s="21" t="s">
        <v>709</v>
      </c>
      <c r="E202" s="21" t="s">
        <v>710</v>
      </c>
      <c r="F202" s="26">
        <v>872.1</v>
      </c>
      <c r="G202" s="23">
        <v>2780</v>
      </c>
      <c r="H202" s="16">
        <f t="shared" si="29"/>
        <v>3652.1</v>
      </c>
      <c r="I202" s="16">
        <f t="shared" si="49"/>
        <v>2000</v>
      </c>
      <c r="J202" s="16">
        <f t="shared" si="47"/>
        <v>1000</v>
      </c>
      <c r="K202" s="16">
        <f t="shared" si="48"/>
        <v>1000</v>
      </c>
      <c r="L202" s="16"/>
      <c r="M202" s="27"/>
    </row>
    <row r="203" s="2" customFormat="1" ht="36" customHeight="1" spans="1:13">
      <c r="A203" s="21">
        <v>199</v>
      </c>
      <c r="B203" s="21" t="s">
        <v>711</v>
      </c>
      <c r="C203" s="21" t="s">
        <v>712</v>
      </c>
      <c r="D203" s="21" t="s">
        <v>713</v>
      </c>
      <c r="E203" s="21" t="s">
        <v>714</v>
      </c>
      <c r="F203" s="25">
        <v>461.7</v>
      </c>
      <c r="G203" s="23">
        <v>3200</v>
      </c>
      <c r="H203" s="16">
        <f t="shared" si="29"/>
        <v>3661.7</v>
      </c>
      <c r="I203" s="16">
        <f t="shared" si="49"/>
        <v>2000</v>
      </c>
      <c r="J203" s="16">
        <f t="shared" si="47"/>
        <v>1000</v>
      </c>
      <c r="K203" s="16">
        <f t="shared" si="48"/>
        <v>1000</v>
      </c>
      <c r="L203" s="16"/>
      <c r="M203" s="27"/>
    </row>
    <row r="204" s="2" customFormat="1" ht="36" customHeight="1" spans="1:13">
      <c r="A204" s="21">
        <v>200</v>
      </c>
      <c r="B204" s="21" t="s">
        <v>711</v>
      </c>
      <c r="C204" s="21" t="s">
        <v>715</v>
      </c>
      <c r="D204" s="21" t="s">
        <v>716</v>
      </c>
      <c r="E204" s="21" t="s">
        <v>717</v>
      </c>
      <c r="F204" s="26">
        <v>307.8</v>
      </c>
      <c r="G204" s="23">
        <f>800+1050</f>
        <v>1850</v>
      </c>
      <c r="H204" s="16">
        <f t="shared" si="29"/>
        <v>2157.8</v>
      </c>
      <c r="I204" s="16">
        <f t="shared" si="49"/>
        <v>2000</v>
      </c>
      <c r="J204" s="16">
        <f t="shared" si="47"/>
        <v>1000</v>
      </c>
      <c r="K204" s="16">
        <f t="shared" si="48"/>
        <v>1000</v>
      </c>
      <c r="L204" s="16"/>
      <c r="M204" s="27"/>
    </row>
    <row r="205" s="2" customFormat="1" ht="36" customHeight="1" spans="1:13">
      <c r="A205" s="21">
        <v>201</v>
      </c>
      <c r="B205" s="21" t="s">
        <v>711</v>
      </c>
      <c r="C205" s="21" t="s">
        <v>718</v>
      </c>
      <c r="D205" s="21" t="s">
        <v>719</v>
      </c>
      <c r="E205" s="21" t="s">
        <v>720</v>
      </c>
      <c r="F205" s="26">
        <v>513</v>
      </c>
      <c r="G205" s="23">
        <v>0</v>
      </c>
      <c r="H205" s="16">
        <f t="shared" ref="H205:H211" si="50">SUM(F205:G205)</f>
        <v>513</v>
      </c>
      <c r="I205" s="16">
        <f t="shared" ref="I205:I209" si="51">2000-(2000-H205)</f>
        <v>513</v>
      </c>
      <c r="J205" s="16">
        <f t="shared" ref="J205:J211" si="52">I205*50%</f>
        <v>256.5</v>
      </c>
      <c r="K205" s="16">
        <f t="shared" ref="K205:K211" si="53">I205*50%</f>
        <v>256.5</v>
      </c>
      <c r="L205" s="16"/>
      <c r="M205" s="27" t="s">
        <v>721</v>
      </c>
    </row>
    <row r="206" s="2" customFormat="1" ht="36" customHeight="1" spans="1:13">
      <c r="A206" s="21">
        <v>202</v>
      </c>
      <c r="B206" s="21" t="s">
        <v>722</v>
      </c>
      <c r="C206" s="21" t="s">
        <v>723</v>
      </c>
      <c r="D206" s="21" t="s">
        <v>724</v>
      </c>
      <c r="E206" s="21" t="s">
        <v>725</v>
      </c>
      <c r="F206" s="25">
        <v>615.6</v>
      </c>
      <c r="G206" s="23">
        <v>1000</v>
      </c>
      <c r="H206" s="16">
        <f t="shared" si="50"/>
        <v>1615.6</v>
      </c>
      <c r="I206" s="16">
        <f t="shared" si="51"/>
        <v>1615.6</v>
      </c>
      <c r="J206" s="16">
        <f t="shared" si="52"/>
        <v>807.8</v>
      </c>
      <c r="K206" s="16">
        <f t="shared" si="53"/>
        <v>807.8</v>
      </c>
      <c r="L206" s="16"/>
      <c r="M206" s="27"/>
    </row>
    <row r="207" s="2" customFormat="1" ht="36" customHeight="1" spans="1:13">
      <c r="A207" s="21">
        <v>203</v>
      </c>
      <c r="B207" s="21" t="s">
        <v>722</v>
      </c>
      <c r="C207" s="21" t="s">
        <v>726</v>
      </c>
      <c r="D207" s="21" t="s">
        <v>727</v>
      </c>
      <c r="E207" s="21" t="s">
        <v>728</v>
      </c>
      <c r="F207" s="25">
        <v>820.8</v>
      </c>
      <c r="G207" s="23">
        <v>1600</v>
      </c>
      <c r="H207" s="16">
        <f t="shared" si="50"/>
        <v>2420.8</v>
      </c>
      <c r="I207" s="16">
        <f t="shared" ref="I207:I211" si="54">H207-(H207-2000)</f>
        <v>2000</v>
      </c>
      <c r="J207" s="16">
        <f t="shared" si="52"/>
        <v>1000</v>
      </c>
      <c r="K207" s="16">
        <f t="shared" si="53"/>
        <v>1000</v>
      </c>
      <c r="L207" s="16"/>
      <c r="M207" s="27"/>
    </row>
    <row r="208" s="2" customFormat="1" ht="36" customHeight="1" spans="1:13">
      <c r="A208" s="21">
        <v>204</v>
      </c>
      <c r="B208" s="21" t="s">
        <v>722</v>
      </c>
      <c r="C208" s="21" t="s">
        <v>729</v>
      </c>
      <c r="D208" s="21" t="s">
        <v>730</v>
      </c>
      <c r="E208" s="21" t="s">
        <v>731</v>
      </c>
      <c r="F208" s="26">
        <v>666.9</v>
      </c>
      <c r="G208" s="23">
        <v>300</v>
      </c>
      <c r="H208" s="16">
        <f t="shared" si="50"/>
        <v>966.9</v>
      </c>
      <c r="I208" s="16">
        <f t="shared" si="51"/>
        <v>966.9</v>
      </c>
      <c r="J208" s="16">
        <f t="shared" si="52"/>
        <v>483.45</v>
      </c>
      <c r="K208" s="16">
        <f t="shared" si="53"/>
        <v>483.45</v>
      </c>
      <c r="L208" s="16"/>
      <c r="M208" s="27"/>
    </row>
    <row r="209" s="2" customFormat="1" ht="36" customHeight="1" spans="1:13">
      <c r="A209" s="21">
        <v>205</v>
      </c>
      <c r="B209" s="21" t="s">
        <v>722</v>
      </c>
      <c r="C209" s="21" t="s">
        <v>732</v>
      </c>
      <c r="D209" s="21" t="s">
        <v>733</v>
      </c>
      <c r="E209" s="21" t="s">
        <v>734</v>
      </c>
      <c r="F209" s="26">
        <v>461.7</v>
      </c>
      <c r="G209" s="23">
        <v>1510</v>
      </c>
      <c r="H209" s="16">
        <f t="shared" si="50"/>
        <v>1971.7</v>
      </c>
      <c r="I209" s="16">
        <f t="shared" si="51"/>
        <v>1971.7</v>
      </c>
      <c r="J209" s="16">
        <f t="shared" si="52"/>
        <v>985.85</v>
      </c>
      <c r="K209" s="16">
        <f t="shared" si="53"/>
        <v>985.85</v>
      </c>
      <c r="L209" s="16"/>
      <c r="M209" s="27"/>
    </row>
    <row r="210" s="2" customFormat="1" ht="36" customHeight="1" spans="1:13">
      <c r="A210" s="21">
        <v>206</v>
      </c>
      <c r="B210" s="21" t="s">
        <v>735</v>
      </c>
      <c r="C210" s="21" t="s">
        <v>736</v>
      </c>
      <c r="D210" s="21" t="s">
        <v>737</v>
      </c>
      <c r="E210" s="21" t="s">
        <v>738</v>
      </c>
      <c r="F210" s="25">
        <v>666.9</v>
      </c>
      <c r="G210" s="23">
        <v>2300</v>
      </c>
      <c r="H210" s="16">
        <f t="shared" si="50"/>
        <v>2966.9</v>
      </c>
      <c r="I210" s="16">
        <f t="shared" si="54"/>
        <v>2000</v>
      </c>
      <c r="J210" s="16">
        <f t="shared" si="52"/>
        <v>1000</v>
      </c>
      <c r="K210" s="16">
        <f t="shared" si="53"/>
        <v>1000</v>
      </c>
      <c r="L210" s="16"/>
      <c r="M210" s="27"/>
    </row>
    <row r="211" s="2" customFormat="1" ht="36" customHeight="1" spans="1:13">
      <c r="A211" s="21">
        <v>207</v>
      </c>
      <c r="B211" s="21" t="s">
        <v>739</v>
      </c>
      <c r="C211" s="21" t="s">
        <v>740</v>
      </c>
      <c r="D211" s="21" t="s">
        <v>741</v>
      </c>
      <c r="E211" s="23" t="s">
        <v>742</v>
      </c>
      <c r="F211" s="26">
        <v>461.7</v>
      </c>
      <c r="G211" s="23">
        <v>1620</v>
      </c>
      <c r="H211" s="16">
        <f t="shared" si="50"/>
        <v>2081.7</v>
      </c>
      <c r="I211" s="16">
        <f t="shared" si="54"/>
        <v>2000</v>
      </c>
      <c r="J211" s="16">
        <f t="shared" si="52"/>
        <v>1000</v>
      </c>
      <c r="K211" s="16">
        <f t="shared" si="53"/>
        <v>1000</v>
      </c>
      <c r="L211" s="16"/>
      <c r="M211" s="27"/>
    </row>
    <row r="212" s="2" customFormat="1" ht="36" customHeight="1" spans="1:13">
      <c r="A212" s="21">
        <v>208</v>
      </c>
      <c r="B212" s="21" t="s">
        <v>743</v>
      </c>
      <c r="C212" s="21" t="s">
        <v>744</v>
      </c>
      <c r="D212" s="21" t="s">
        <v>745</v>
      </c>
      <c r="E212" s="23" t="s">
        <v>746</v>
      </c>
      <c r="F212" s="25">
        <v>461.7</v>
      </c>
      <c r="G212" s="23">
        <v>750</v>
      </c>
      <c r="H212" s="16">
        <f t="shared" ref="H212:H221" si="55">SUM(F212:G212)</f>
        <v>1211.7</v>
      </c>
      <c r="I212" s="16">
        <f>2000-(2000-H212)</f>
        <v>1211.7</v>
      </c>
      <c r="J212" s="16">
        <f t="shared" ref="J212:J221" si="56">I212*50%</f>
        <v>605.85</v>
      </c>
      <c r="K212" s="16">
        <f t="shared" ref="K212:K221" si="57">I212*50%</f>
        <v>605.85</v>
      </c>
      <c r="L212" s="16"/>
      <c r="M212" s="27"/>
    </row>
    <row r="213" s="2" customFormat="1" ht="36" customHeight="1" spans="1:13">
      <c r="A213" s="21">
        <v>209</v>
      </c>
      <c r="B213" s="21" t="s">
        <v>743</v>
      </c>
      <c r="C213" s="21" t="s">
        <v>747</v>
      </c>
      <c r="D213" s="21" t="s">
        <v>748</v>
      </c>
      <c r="E213" s="23" t="s">
        <v>749</v>
      </c>
      <c r="F213" s="25">
        <v>718.2</v>
      </c>
      <c r="G213" s="23">
        <v>2000</v>
      </c>
      <c r="H213" s="16">
        <f t="shared" si="55"/>
        <v>2718.2</v>
      </c>
      <c r="I213" s="16">
        <f t="shared" ref="I213:I221" si="58">H213-(H213-2000)</f>
        <v>2000</v>
      </c>
      <c r="J213" s="16">
        <f t="shared" si="56"/>
        <v>1000</v>
      </c>
      <c r="K213" s="16">
        <f t="shared" si="57"/>
        <v>1000</v>
      </c>
      <c r="L213" s="16"/>
      <c r="M213" s="27"/>
    </row>
    <row r="214" s="2" customFormat="1" ht="36" customHeight="1" spans="1:13">
      <c r="A214" s="21">
        <v>210</v>
      </c>
      <c r="B214" s="21" t="s">
        <v>750</v>
      </c>
      <c r="C214" s="21" t="s">
        <v>751</v>
      </c>
      <c r="D214" s="21" t="s">
        <v>752</v>
      </c>
      <c r="E214" s="21" t="s">
        <v>753</v>
      </c>
      <c r="F214" s="25">
        <v>461.7</v>
      </c>
      <c r="G214" s="23">
        <v>2360</v>
      </c>
      <c r="H214" s="16">
        <f t="shared" si="55"/>
        <v>2821.7</v>
      </c>
      <c r="I214" s="16">
        <f t="shared" si="58"/>
        <v>2000</v>
      </c>
      <c r="J214" s="16">
        <f t="shared" si="56"/>
        <v>1000</v>
      </c>
      <c r="K214" s="16">
        <f t="shared" si="57"/>
        <v>1000</v>
      </c>
      <c r="L214" s="16"/>
      <c r="M214" s="27"/>
    </row>
    <row r="215" s="2" customFormat="1" ht="36" customHeight="1" spans="1:13">
      <c r="A215" s="21">
        <v>211</v>
      </c>
      <c r="B215" s="21" t="s">
        <v>754</v>
      </c>
      <c r="C215" s="21" t="s">
        <v>755</v>
      </c>
      <c r="D215" s="21" t="s">
        <v>756</v>
      </c>
      <c r="E215" s="21" t="s">
        <v>757</v>
      </c>
      <c r="F215" s="25">
        <v>872.1</v>
      </c>
      <c r="G215" s="23">
        <v>3850</v>
      </c>
      <c r="H215" s="16">
        <f t="shared" si="55"/>
        <v>4722.1</v>
      </c>
      <c r="I215" s="16">
        <f t="shared" si="58"/>
        <v>2000</v>
      </c>
      <c r="J215" s="16">
        <f t="shared" si="56"/>
        <v>1000</v>
      </c>
      <c r="K215" s="16">
        <f t="shared" si="57"/>
        <v>1000</v>
      </c>
      <c r="L215" s="16"/>
      <c r="M215" s="27"/>
    </row>
    <row r="216" s="2" customFormat="1" ht="36" customHeight="1" spans="1:13">
      <c r="A216" s="21">
        <v>212</v>
      </c>
      <c r="B216" s="21" t="s">
        <v>754</v>
      </c>
      <c r="C216" s="21" t="s">
        <v>758</v>
      </c>
      <c r="D216" s="21" t="s">
        <v>759</v>
      </c>
      <c r="E216" s="23" t="s">
        <v>760</v>
      </c>
      <c r="F216" s="26">
        <v>666.9</v>
      </c>
      <c r="G216" s="23">
        <v>2520</v>
      </c>
      <c r="H216" s="16">
        <f t="shared" si="55"/>
        <v>3186.9</v>
      </c>
      <c r="I216" s="16">
        <f t="shared" si="58"/>
        <v>2000</v>
      </c>
      <c r="J216" s="16">
        <f t="shared" si="56"/>
        <v>1000</v>
      </c>
      <c r="K216" s="16">
        <f t="shared" si="57"/>
        <v>1000</v>
      </c>
      <c r="L216" s="16"/>
      <c r="M216" s="27"/>
    </row>
    <row r="217" s="2" customFormat="1" ht="36" customHeight="1" spans="1:13">
      <c r="A217" s="21">
        <v>213</v>
      </c>
      <c r="B217" s="21" t="s">
        <v>754</v>
      </c>
      <c r="C217" s="21" t="s">
        <v>761</v>
      </c>
      <c r="D217" s="21" t="s">
        <v>762</v>
      </c>
      <c r="E217" s="21" t="s">
        <v>763</v>
      </c>
      <c r="F217" s="25">
        <v>666.9</v>
      </c>
      <c r="G217" s="23">
        <v>2700</v>
      </c>
      <c r="H217" s="16">
        <f t="shared" si="55"/>
        <v>3366.9</v>
      </c>
      <c r="I217" s="16">
        <f t="shared" si="58"/>
        <v>2000</v>
      </c>
      <c r="J217" s="16">
        <f t="shared" si="56"/>
        <v>1000</v>
      </c>
      <c r="K217" s="16">
        <f t="shared" si="57"/>
        <v>1000</v>
      </c>
      <c r="L217" s="16"/>
      <c r="M217" s="27"/>
    </row>
    <row r="218" s="2" customFormat="1" ht="36" customHeight="1" spans="1:13">
      <c r="A218" s="21">
        <v>214</v>
      </c>
      <c r="B218" s="21" t="s">
        <v>764</v>
      </c>
      <c r="C218" s="21" t="s">
        <v>765</v>
      </c>
      <c r="D218" s="21" t="s">
        <v>766</v>
      </c>
      <c r="E218" s="21" t="s">
        <v>767</v>
      </c>
      <c r="F218" s="25">
        <v>1026</v>
      </c>
      <c r="G218" s="23">
        <v>3090</v>
      </c>
      <c r="H218" s="16">
        <f t="shared" si="55"/>
        <v>4116</v>
      </c>
      <c r="I218" s="16">
        <f t="shared" si="58"/>
        <v>2000</v>
      </c>
      <c r="J218" s="16">
        <f t="shared" si="56"/>
        <v>1000</v>
      </c>
      <c r="K218" s="16">
        <f t="shared" si="57"/>
        <v>1000</v>
      </c>
      <c r="L218" s="16"/>
      <c r="M218" s="27"/>
    </row>
    <row r="219" s="2" customFormat="1" ht="36" customHeight="1" spans="1:13">
      <c r="A219" s="21">
        <v>215</v>
      </c>
      <c r="B219" s="21" t="s">
        <v>764</v>
      </c>
      <c r="C219" s="21" t="s">
        <v>768</v>
      </c>
      <c r="D219" s="21" t="s">
        <v>769</v>
      </c>
      <c r="E219" s="23" t="s">
        <v>770</v>
      </c>
      <c r="F219" s="25">
        <v>718.2</v>
      </c>
      <c r="G219" s="23">
        <v>3380</v>
      </c>
      <c r="H219" s="16">
        <f t="shared" si="55"/>
        <v>4098.2</v>
      </c>
      <c r="I219" s="16">
        <f t="shared" si="58"/>
        <v>2000</v>
      </c>
      <c r="J219" s="16">
        <f t="shared" si="56"/>
        <v>1000</v>
      </c>
      <c r="K219" s="16">
        <f t="shared" si="57"/>
        <v>1000</v>
      </c>
      <c r="L219" s="16"/>
      <c r="M219" s="27"/>
    </row>
    <row r="220" s="2" customFormat="1" ht="36" customHeight="1" spans="1:13">
      <c r="A220" s="21">
        <v>216</v>
      </c>
      <c r="B220" s="23" t="s">
        <v>771</v>
      </c>
      <c r="C220" s="23" t="s">
        <v>772</v>
      </c>
      <c r="D220" s="23" t="s">
        <v>773</v>
      </c>
      <c r="E220" s="23" t="s">
        <v>774</v>
      </c>
      <c r="F220" s="26">
        <v>461.7</v>
      </c>
      <c r="G220" s="23">
        <v>2000</v>
      </c>
      <c r="H220" s="16">
        <f t="shared" si="55"/>
        <v>2461.7</v>
      </c>
      <c r="I220" s="16">
        <f t="shared" si="58"/>
        <v>2000</v>
      </c>
      <c r="J220" s="16">
        <f t="shared" si="56"/>
        <v>1000</v>
      </c>
      <c r="K220" s="16">
        <f t="shared" si="57"/>
        <v>1000</v>
      </c>
      <c r="L220" s="16"/>
      <c r="M220" s="27"/>
    </row>
    <row r="221" s="2" customFormat="1" ht="36" customHeight="1" spans="1:13">
      <c r="A221" s="21">
        <v>217</v>
      </c>
      <c r="B221" s="21" t="s">
        <v>771</v>
      </c>
      <c r="C221" s="21" t="s">
        <v>775</v>
      </c>
      <c r="D221" s="21" t="s">
        <v>776</v>
      </c>
      <c r="E221" s="23" t="s">
        <v>777</v>
      </c>
      <c r="F221" s="25">
        <v>718.2</v>
      </c>
      <c r="G221" s="23">
        <v>2000</v>
      </c>
      <c r="H221" s="16">
        <f t="shared" si="55"/>
        <v>2718.2</v>
      </c>
      <c r="I221" s="16">
        <f t="shared" si="58"/>
        <v>2000</v>
      </c>
      <c r="J221" s="16">
        <f t="shared" si="56"/>
        <v>1000</v>
      </c>
      <c r="K221" s="16">
        <f t="shared" si="57"/>
        <v>1000</v>
      </c>
      <c r="L221" s="16"/>
      <c r="M221" s="27"/>
    </row>
    <row r="222" s="2" customFormat="1" ht="36" customHeight="1" spans="1:13">
      <c r="A222" s="21">
        <v>218</v>
      </c>
      <c r="B222" s="21" t="s">
        <v>778</v>
      </c>
      <c r="C222" s="21" t="s">
        <v>779</v>
      </c>
      <c r="D222" s="21" t="s">
        <v>780</v>
      </c>
      <c r="E222" s="21" t="s">
        <v>781</v>
      </c>
      <c r="F222" s="25">
        <v>820.8</v>
      </c>
      <c r="G222" s="23">
        <v>0</v>
      </c>
      <c r="H222" s="16">
        <f t="shared" ref="H222:H226" si="59">SUM(F222:G222)</f>
        <v>820.8</v>
      </c>
      <c r="I222" s="16">
        <f t="shared" ref="I222:I225" si="60">2000-(2000-H222)</f>
        <v>820.8</v>
      </c>
      <c r="J222" s="16">
        <f t="shared" ref="J222:J226" si="61">I222*50%</f>
        <v>410.4</v>
      </c>
      <c r="K222" s="16">
        <f t="shared" ref="K222:K226" si="62">I222*50%</f>
        <v>410.4</v>
      </c>
      <c r="L222" s="16"/>
      <c r="M222" s="27" t="s">
        <v>721</v>
      </c>
    </row>
    <row r="223" s="2" customFormat="1" ht="36" customHeight="1" spans="1:13">
      <c r="A223" s="21">
        <v>219</v>
      </c>
      <c r="B223" s="21" t="s">
        <v>778</v>
      </c>
      <c r="C223" s="21" t="s">
        <v>782</v>
      </c>
      <c r="D223" s="23" t="s">
        <v>783</v>
      </c>
      <c r="E223" s="23" t="s">
        <v>784</v>
      </c>
      <c r="F223" s="25">
        <v>307.8</v>
      </c>
      <c r="G223" s="23">
        <v>2200</v>
      </c>
      <c r="H223" s="16">
        <f t="shared" si="59"/>
        <v>2507.8</v>
      </c>
      <c r="I223" s="16">
        <f t="shared" ref="I223:I230" si="63">H223-(H223-2000)</f>
        <v>2000</v>
      </c>
      <c r="J223" s="16">
        <f t="shared" si="61"/>
        <v>1000</v>
      </c>
      <c r="K223" s="16">
        <f t="shared" si="62"/>
        <v>1000</v>
      </c>
      <c r="L223" s="16"/>
      <c r="M223" s="27"/>
    </row>
    <row r="224" s="2" customFormat="1" ht="36" customHeight="1" spans="1:13">
      <c r="A224" s="21">
        <v>220</v>
      </c>
      <c r="B224" s="21" t="s">
        <v>778</v>
      </c>
      <c r="C224" s="21" t="s">
        <v>785</v>
      </c>
      <c r="D224" s="21" t="s">
        <v>786</v>
      </c>
      <c r="E224" s="23" t="s">
        <v>787</v>
      </c>
      <c r="F224" s="25">
        <v>615.6</v>
      </c>
      <c r="G224" s="23">
        <v>0</v>
      </c>
      <c r="H224" s="16">
        <f t="shared" si="59"/>
        <v>615.6</v>
      </c>
      <c r="I224" s="16">
        <f t="shared" si="60"/>
        <v>615.6</v>
      </c>
      <c r="J224" s="16">
        <f t="shared" si="61"/>
        <v>307.8</v>
      </c>
      <c r="K224" s="16">
        <f t="shared" si="62"/>
        <v>307.8</v>
      </c>
      <c r="L224" s="16"/>
      <c r="M224" s="27"/>
    </row>
    <row r="225" s="2" customFormat="1" ht="36" customHeight="1" spans="1:13">
      <c r="A225" s="21">
        <v>221</v>
      </c>
      <c r="B225" s="21" t="s">
        <v>788</v>
      </c>
      <c r="C225" s="21" t="s">
        <v>789</v>
      </c>
      <c r="D225" s="21" t="s">
        <v>790</v>
      </c>
      <c r="E225" s="23" t="s">
        <v>791</v>
      </c>
      <c r="F225" s="25">
        <v>153.9</v>
      </c>
      <c r="G225" s="23">
        <v>0</v>
      </c>
      <c r="H225" s="16">
        <f t="shared" si="59"/>
        <v>153.9</v>
      </c>
      <c r="I225" s="16">
        <f t="shared" si="60"/>
        <v>153.9</v>
      </c>
      <c r="J225" s="16">
        <f t="shared" si="61"/>
        <v>76.95</v>
      </c>
      <c r="K225" s="16">
        <f t="shared" si="62"/>
        <v>76.95</v>
      </c>
      <c r="L225" s="16"/>
      <c r="M225" s="27" t="s">
        <v>721</v>
      </c>
    </row>
    <row r="226" s="2" customFormat="1" ht="36" customHeight="1" spans="1:13">
      <c r="A226" s="21">
        <v>222</v>
      </c>
      <c r="B226" s="21" t="s">
        <v>788</v>
      </c>
      <c r="C226" s="21" t="s">
        <v>792</v>
      </c>
      <c r="D226" s="23" t="s">
        <v>793</v>
      </c>
      <c r="E226" s="23" t="s">
        <v>794</v>
      </c>
      <c r="F226" s="25">
        <v>307.8</v>
      </c>
      <c r="G226" s="23">
        <v>1800</v>
      </c>
      <c r="H226" s="16">
        <f t="shared" si="59"/>
        <v>2107.8</v>
      </c>
      <c r="I226" s="16">
        <f t="shared" si="63"/>
        <v>2000</v>
      </c>
      <c r="J226" s="16">
        <f t="shared" si="61"/>
        <v>1000</v>
      </c>
      <c r="K226" s="16">
        <f t="shared" si="62"/>
        <v>1000</v>
      </c>
      <c r="L226" s="16"/>
      <c r="M226" s="27"/>
    </row>
    <row r="227" s="2" customFormat="1" ht="36" customHeight="1" spans="1:13">
      <c r="A227" s="21">
        <v>223</v>
      </c>
      <c r="B227" s="21" t="s">
        <v>788</v>
      </c>
      <c r="C227" s="21" t="s">
        <v>795</v>
      </c>
      <c r="D227" s="21" t="s">
        <v>796</v>
      </c>
      <c r="E227" s="23" t="s">
        <v>797</v>
      </c>
      <c r="F227" s="25">
        <v>153.9</v>
      </c>
      <c r="G227" s="23">
        <v>0</v>
      </c>
      <c r="H227" s="16">
        <f t="shared" ref="H227:H236" si="64">SUM(F227:G227)</f>
        <v>153.9</v>
      </c>
      <c r="I227" s="16">
        <f t="shared" ref="I227:I232" si="65">2000-(2000-H227)</f>
        <v>153.9</v>
      </c>
      <c r="J227" s="16">
        <f t="shared" ref="J227:J236" si="66">I227*50%</f>
        <v>76.95</v>
      </c>
      <c r="K227" s="16">
        <f t="shared" ref="K227:K236" si="67">I227*50%</f>
        <v>76.95</v>
      </c>
      <c r="L227" s="16"/>
      <c r="M227" s="27"/>
    </row>
    <row r="228" s="2" customFormat="1" ht="36" customHeight="1" spans="1:13">
      <c r="A228" s="21">
        <v>224</v>
      </c>
      <c r="B228" s="21" t="s">
        <v>788</v>
      </c>
      <c r="C228" s="21" t="s">
        <v>798</v>
      </c>
      <c r="D228" s="21" t="s">
        <v>799</v>
      </c>
      <c r="E228" s="21" t="s">
        <v>800</v>
      </c>
      <c r="F228" s="25">
        <v>615.6</v>
      </c>
      <c r="G228" s="23">
        <v>2160</v>
      </c>
      <c r="H228" s="16">
        <f t="shared" si="64"/>
        <v>2775.6</v>
      </c>
      <c r="I228" s="16">
        <f t="shared" si="63"/>
        <v>2000</v>
      </c>
      <c r="J228" s="16">
        <f t="shared" si="66"/>
        <v>1000</v>
      </c>
      <c r="K228" s="16">
        <f t="shared" si="67"/>
        <v>1000</v>
      </c>
      <c r="L228" s="16"/>
      <c r="M228" s="27"/>
    </row>
    <row r="229" s="2" customFormat="1" ht="36" customHeight="1" spans="1:13">
      <c r="A229" s="21">
        <v>225</v>
      </c>
      <c r="B229" s="21" t="s">
        <v>801</v>
      </c>
      <c r="C229" s="21" t="s">
        <v>802</v>
      </c>
      <c r="D229" s="23" t="s">
        <v>803</v>
      </c>
      <c r="E229" s="23" t="s">
        <v>804</v>
      </c>
      <c r="F229" s="25">
        <v>615.6</v>
      </c>
      <c r="G229" s="23">
        <v>2000</v>
      </c>
      <c r="H229" s="16">
        <f t="shared" si="64"/>
        <v>2615.6</v>
      </c>
      <c r="I229" s="16">
        <f t="shared" si="63"/>
        <v>2000</v>
      </c>
      <c r="J229" s="16">
        <f t="shared" si="66"/>
        <v>1000</v>
      </c>
      <c r="K229" s="16">
        <f t="shared" si="67"/>
        <v>1000</v>
      </c>
      <c r="L229" s="16"/>
      <c r="M229" s="27"/>
    </row>
    <row r="230" s="2" customFormat="1" ht="36" customHeight="1" spans="1:13">
      <c r="A230" s="21">
        <v>226</v>
      </c>
      <c r="B230" s="21" t="s">
        <v>805</v>
      </c>
      <c r="C230" s="21" t="s">
        <v>806</v>
      </c>
      <c r="D230" s="21" t="s">
        <v>807</v>
      </c>
      <c r="E230" s="21" t="s">
        <v>808</v>
      </c>
      <c r="F230" s="25">
        <v>974.7</v>
      </c>
      <c r="G230" s="23">
        <v>4879</v>
      </c>
      <c r="H230" s="16">
        <f t="shared" si="64"/>
        <v>5853.7</v>
      </c>
      <c r="I230" s="16">
        <f t="shared" si="63"/>
        <v>2000</v>
      </c>
      <c r="J230" s="16">
        <f t="shared" si="66"/>
        <v>1000</v>
      </c>
      <c r="K230" s="16">
        <f t="shared" si="67"/>
        <v>1000</v>
      </c>
      <c r="L230" s="16"/>
      <c r="M230" s="27"/>
    </row>
    <row r="231" s="2" customFormat="1" ht="36" customHeight="1" spans="1:13">
      <c r="A231" s="21">
        <v>227</v>
      </c>
      <c r="B231" s="21" t="s">
        <v>809</v>
      </c>
      <c r="C231" s="21" t="s">
        <v>810</v>
      </c>
      <c r="D231" s="23" t="s">
        <v>811</v>
      </c>
      <c r="E231" s="23" t="s">
        <v>812</v>
      </c>
      <c r="F231" s="25">
        <v>615.6</v>
      </c>
      <c r="G231" s="23">
        <v>750</v>
      </c>
      <c r="H231" s="16">
        <f t="shared" si="64"/>
        <v>1365.6</v>
      </c>
      <c r="I231" s="16">
        <f t="shared" si="65"/>
        <v>1365.6</v>
      </c>
      <c r="J231" s="16">
        <f t="shared" si="66"/>
        <v>682.8</v>
      </c>
      <c r="K231" s="16">
        <f t="shared" si="67"/>
        <v>682.8</v>
      </c>
      <c r="L231" s="16"/>
      <c r="M231" s="27"/>
    </row>
    <row r="232" s="2" customFormat="1" ht="36" customHeight="1" spans="1:13">
      <c r="A232" s="21">
        <v>228</v>
      </c>
      <c r="B232" s="21" t="s">
        <v>809</v>
      </c>
      <c r="C232" s="21" t="s">
        <v>813</v>
      </c>
      <c r="D232" s="23" t="s">
        <v>814</v>
      </c>
      <c r="E232" s="23" t="s">
        <v>815</v>
      </c>
      <c r="F232" s="25">
        <v>666.9</v>
      </c>
      <c r="G232" s="23">
        <v>0</v>
      </c>
      <c r="H232" s="16">
        <f t="shared" si="64"/>
        <v>666.9</v>
      </c>
      <c r="I232" s="16">
        <f t="shared" si="65"/>
        <v>666.9</v>
      </c>
      <c r="J232" s="16">
        <f t="shared" si="66"/>
        <v>333.45</v>
      </c>
      <c r="K232" s="16">
        <f t="shared" si="67"/>
        <v>333.45</v>
      </c>
      <c r="L232" s="16"/>
      <c r="M232" s="27"/>
    </row>
    <row r="233" s="2" customFormat="1" ht="36" customHeight="1" spans="1:13">
      <c r="A233" s="21">
        <v>229</v>
      </c>
      <c r="B233" s="21" t="s">
        <v>816</v>
      </c>
      <c r="C233" s="21" t="s">
        <v>817</v>
      </c>
      <c r="D233" s="21" t="s">
        <v>818</v>
      </c>
      <c r="E233" s="23" t="s">
        <v>819</v>
      </c>
      <c r="F233" s="25">
        <v>307.8</v>
      </c>
      <c r="G233" s="23">
        <v>2500</v>
      </c>
      <c r="H233" s="16">
        <f t="shared" si="64"/>
        <v>2807.8</v>
      </c>
      <c r="I233" s="16">
        <f t="shared" ref="I233:I236" si="68">H233-(H233-2000)</f>
        <v>2000</v>
      </c>
      <c r="J233" s="16">
        <f t="shared" si="66"/>
        <v>1000</v>
      </c>
      <c r="K233" s="16">
        <f t="shared" si="67"/>
        <v>1000</v>
      </c>
      <c r="L233" s="16"/>
      <c r="M233" s="27"/>
    </row>
    <row r="234" s="2" customFormat="1" ht="36" customHeight="1" spans="1:13">
      <c r="A234" s="21">
        <v>230</v>
      </c>
      <c r="B234" s="21" t="s">
        <v>816</v>
      </c>
      <c r="C234" s="21" t="s">
        <v>820</v>
      </c>
      <c r="D234" s="23" t="s">
        <v>821</v>
      </c>
      <c r="E234" s="23" t="s">
        <v>822</v>
      </c>
      <c r="F234" s="25">
        <v>1026</v>
      </c>
      <c r="G234" s="23">
        <f>1069.1+588</f>
        <v>1657.1</v>
      </c>
      <c r="H234" s="16">
        <f t="shared" si="64"/>
        <v>2683.1</v>
      </c>
      <c r="I234" s="16">
        <f t="shared" si="68"/>
        <v>2000</v>
      </c>
      <c r="J234" s="16">
        <f t="shared" si="66"/>
        <v>1000</v>
      </c>
      <c r="K234" s="16">
        <f t="shared" si="67"/>
        <v>1000</v>
      </c>
      <c r="L234" s="16"/>
      <c r="M234" s="27"/>
    </row>
    <row r="235" s="2" customFormat="1" ht="36" customHeight="1" spans="1:13">
      <c r="A235" s="21">
        <v>231</v>
      </c>
      <c r="B235" s="21" t="s">
        <v>788</v>
      </c>
      <c r="C235" s="21" t="s">
        <v>823</v>
      </c>
      <c r="D235" s="21" t="s">
        <v>824</v>
      </c>
      <c r="E235" s="23" t="s">
        <v>825</v>
      </c>
      <c r="F235" s="25">
        <v>359.1</v>
      </c>
      <c r="G235" s="23">
        <v>1800</v>
      </c>
      <c r="H235" s="16">
        <f t="shared" si="64"/>
        <v>2159.1</v>
      </c>
      <c r="I235" s="16">
        <f t="shared" si="68"/>
        <v>2000</v>
      </c>
      <c r="J235" s="16">
        <f t="shared" si="66"/>
        <v>1000</v>
      </c>
      <c r="K235" s="16">
        <f t="shared" si="67"/>
        <v>1000</v>
      </c>
      <c r="L235" s="16"/>
      <c r="M235" s="27"/>
    </row>
    <row r="236" s="2" customFormat="1" ht="36" customHeight="1" spans="1:13">
      <c r="A236" s="21">
        <v>232</v>
      </c>
      <c r="B236" s="21" t="s">
        <v>826</v>
      </c>
      <c r="C236" s="21" t="s">
        <v>827</v>
      </c>
      <c r="D236" s="23" t="s">
        <v>828</v>
      </c>
      <c r="E236" s="23" t="s">
        <v>829</v>
      </c>
      <c r="F236" s="25">
        <v>872.1</v>
      </c>
      <c r="G236" s="23">
        <v>2300</v>
      </c>
      <c r="H236" s="16">
        <f t="shared" si="64"/>
        <v>3172.1</v>
      </c>
      <c r="I236" s="16">
        <f t="shared" si="68"/>
        <v>2000</v>
      </c>
      <c r="J236" s="16">
        <f t="shared" si="66"/>
        <v>1000</v>
      </c>
      <c r="K236" s="16">
        <f t="shared" si="67"/>
        <v>1000</v>
      </c>
      <c r="L236" s="16"/>
      <c r="M236" s="27"/>
    </row>
    <row r="237" s="2" customFormat="1" ht="36" customHeight="1" spans="1:13">
      <c r="A237" s="21">
        <v>233</v>
      </c>
      <c r="B237" s="21" t="s">
        <v>830</v>
      </c>
      <c r="C237" s="21" t="s">
        <v>831</v>
      </c>
      <c r="D237" s="21" t="s">
        <v>832</v>
      </c>
      <c r="E237" s="23" t="s">
        <v>833</v>
      </c>
      <c r="F237" s="25">
        <v>513</v>
      </c>
      <c r="G237" s="23">
        <v>0</v>
      </c>
      <c r="H237" s="16">
        <f t="shared" ref="H237:H242" si="69">SUM(F237:G237)</f>
        <v>513</v>
      </c>
      <c r="I237" s="16">
        <f t="shared" ref="I237:I241" si="70">2000-(2000-H237)</f>
        <v>513</v>
      </c>
      <c r="J237" s="16">
        <f t="shared" ref="J237:J242" si="71">I237*50%</f>
        <v>256.5</v>
      </c>
      <c r="K237" s="16">
        <f t="shared" ref="K237:K242" si="72">I237*50%</f>
        <v>256.5</v>
      </c>
      <c r="L237" s="16"/>
      <c r="M237" s="27"/>
    </row>
    <row r="238" s="2" customFormat="1" ht="36" customHeight="1" spans="1:13">
      <c r="A238" s="21">
        <v>234</v>
      </c>
      <c r="B238" s="21" t="s">
        <v>830</v>
      </c>
      <c r="C238" s="21" t="s">
        <v>834</v>
      </c>
      <c r="D238" s="21" t="s">
        <v>835</v>
      </c>
      <c r="E238" s="23" t="s">
        <v>836</v>
      </c>
      <c r="F238" s="25">
        <v>153.9</v>
      </c>
      <c r="G238" s="23">
        <v>800</v>
      </c>
      <c r="H238" s="16">
        <f t="shared" si="69"/>
        <v>953.9</v>
      </c>
      <c r="I238" s="16">
        <f t="shared" si="70"/>
        <v>953.9</v>
      </c>
      <c r="J238" s="16">
        <f t="shared" si="71"/>
        <v>476.95</v>
      </c>
      <c r="K238" s="16">
        <f t="shared" si="72"/>
        <v>476.95</v>
      </c>
      <c r="L238" s="16"/>
      <c r="M238" s="27"/>
    </row>
    <row r="239" s="2" customFormat="1" ht="36" customHeight="1" spans="1:13">
      <c r="A239" s="21">
        <v>235</v>
      </c>
      <c r="B239" s="21" t="s">
        <v>837</v>
      </c>
      <c r="C239" s="21" t="s">
        <v>838</v>
      </c>
      <c r="D239" s="23" t="s">
        <v>839</v>
      </c>
      <c r="E239" s="23" t="s">
        <v>840</v>
      </c>
      <c r="F239" s="25">
        <v>307.8</v>
      </c>
      <c r="G239" s="23">
        <v>1700</v>
      </c>
      <c r="H239" s="16">
        <f t="shared" si="69"/>
        <v>2007.8</v>
      </c>
      <c r="I239" s="16">
        <f t="shared" ref="I239:I242" si="73">H239-(H239-2000)</f>
        <v>2000</v>
      </c>
      <c r="J239" s="16">
        <f t="shared" si="71"/>
        <v>1000</v>
      </c>
      <c r="K239" s="16">
        <f t="shared" si="72"/>
        <v>1000</v>
      </c>
      <c r="L239" s="16"/>
      <c r="M239" s="27"/>
    </row>
    <row r="240" s="2" customFormat="1" ht="36" customHeight="1" spans="1:13">
      <c r="A240" s="21">
        <v>236</v>
      </c>
      <c r="B240" s="21" t="s">
        <v>841</v>
      </c>
      <c r="C240" s="21" t="s">
        <v>842</v>
      </c>
      <c r="D240" s="23" t="s">
        <v>843</v>
      </c>
      <c r="E240" s="23" t="s">
        <v>844</v>
      </c>
      <c r="F240" s="25">
        <v>307.8</v>
      </c>
      <c r="G240" s="23">
        <v>1700</v>
      </c>
      <c r="H240" s="16">
        <f t="shared" si="69"/>
        <v>2007.8</v>
      </c>
      <c r="I240" s="16">
        <f t="shared" si="73"/>
        <v>2000</v>
      </c>
      <c r="J240" s="16">
        <f t="shared" si="71"/>
        <v>1000</v>
      </c>
      <c r="K240" s="16">
        <f t="shared" si="72"/>
        <v>1000</v>
      </c>
      <c r="L240" s="16"/>
      <c r="M240" s="27"/>
    </row>
    <row r="241" s="2" customFormat="1" ht="36" customHeight="1" spans="1:13">
      <c r="A241" s="21">
        <v>237</v>
      </c>
      <c r="B241" s="21" t="s">
        <v>845</v>
      </c>
      <c r="C241" s="21" t="s">
        <v>846</v>
      </c>
      <c r="D241" s="23" t="s">
        <v>847</v>
      </c>
      <c r="E241" s="23" t="s">
        <v>848</v>
      </c>
      <c r="F241" s="25">
        <v>666.9</v>
      </c>
      <c r="G241" s="23">
        <v>0</v>
      </c>
      <c r="H241" s="16">
        <f t="shared" si="69"/>
        <v>666.9</v>
      </c>
      <c r="I241" s="16">
        <f t="shared" si="70"/>
        <v>666.9</v>
      </c>
      <c r="J241" s="16">
        <f t="shared" si="71"/>
        <v>333.45</v>
      </c>
      <c r="K241" s="16">
        <f t="shared" si="72"/>
        <v>333.45</v>
      </c>
      <c r="L241" s="16"/>
      <c r="M241" s="27"/>
    </row>
    <row r="242" s="2" customFormat="1" ht="36" customHeight="1" spans="1:13">
      <c r="A242" s="21">
        <v>238</v>
      </c>
      <c r="B242" s="21" t="s">
        <v>849</v>
      </c>
      <c r="C242" s="21" t="s">
        <v>850</v>
      </c>
      <c r="D242" s="23" t="s">
        <v>851</v>
      </c>
      <c r="E242" s="23" t="s">
        <v>852</v>
      </c>
      <c r="F242" s="25">
        <v>1026</v>
      </c>
      <c r="G242" s="23">
        <v>1106.76</v>
      </c>
      <c r="H242" s="16">
        <f t="shared" si="69"/>
        <v>2132.76</v>
      </c>
      <c r="I242" s="16">
        <f t="shared" si="73"/>
        <v>2000</v>
      </c>
      <c r="J242" s="16">
        <f t="shared" si="71"/>
        <v>1000</v>
      </c>
      <c r="K242" s="16">
        <f t="shared" si="72"/>
        <v>1000</v>
      </c>
      <c r="L242" s="16"/>
      <c r="M242" s="27"/>
    </row>
    <row r="243" s="2" customFormat="1" ht="36" customHeight="1" spans="1:13">
      <c r="A243" s="21">
        <v>239</v>
      </c>
      <c r="B243" s="21" t="s">
        <v>853</v>
      </c>
      <c r="C243" s="21" t="s">
        <v>854</v>
      </c>
      <c r="D243" s="23" t="s">
        <v>855</v>
      </c>
      <c r="E243" s="23" t="s">
        <v>856</v>
      </c>
      <c r="F243" s="25">
        <v>513</v>
      </c>
      <c r="G243" s="23">
        <v>630</v>
      </c>
      <c r="H243" s="16">
        <f t="shared" ref="H243:H252" si="74">SUM(F243:G243)</f>
        <v>1143</v>
      </c>
      <c r="I243" s="16">
        <f t="shared" ref="I243:I246" si="75">2000-(2000-H243)</f>
        <v>1143</v>
      </c>
      <c r="J243" s="16">
        <f t="shared" ref="J243:J252" si="76">I243*50%</f>
        <v>571.5</v>
      </c>
      <c r="K243" s="16">
        <f t="shared" ref="K243:K252" si="77">I243*50%</f>
        <v>571.5</v>
      </c>
      <c r="L243" s="16"/>
      <c r="M243" s="27"/>
    </row>
    <row r="244" s="2" customFormat="1" ht="36" customHeight="1" spans="1:13">
      <c r="A244" s="21">
        <v>240</v>
      </c>
      <c r="B244" s="21" t="s">
        <v>853</v>
      </c>
      <c r="C244" s="21" t="s">
        <v>857</v>
      </c>
      <c r="D244" s="21" t="s">
        <v>858</v>
      </c>
      <c r="E244" s="23" t="s">
        <v>859</v>
      </c>
      <c r="F244" s="25">
        <v>359.1</v>
      </c>
      <c r="G244" s="23">
        <v>1500</v>
      </c>
      <c r="H244" s="16">
        <f t="shared" si="74"/>
        <v>1859.1</v>
      </c>
      <c r="I244" s="16">
        <f t="shared" si="75"/>
        <v>1859.1</v>
      </c>
      <c r="J244" s="16">
        <f t="shared" si="76"/>
        <v>929.55</v>
      </c>
      <c r="K244" s="16">
        <f t="shared" si="77"/>
        <v>929.55</v>
      </c>
      <c r="L244" s="16"/>
      <c r="M244" s="27"/>
    </row>
    <row r="245" s="2" customFormat="1" ht="36" customHeight="1" spans="1:13">
      <c r="A245" s="21">
        <v>241</v>
      </c>
      <c r="B245" s="21" t="s">
        <v>860</v>
      </c>
      <c r="C245" s="21" t="s">
        <v>861</v>
      </c>
      <c r="D245" s="21" t="s">
        <v>862</v>
      </c>
      <c r="E245" s="21" t="s">
        <v>863</v>
      </c>
      <c r="F245" s="25">
        <v>1744.2</v>
      </c>
      <c r="G245" s="23">
        <v>1300</v>
      </c>
      <c r="H245" s="16">
        <f t="shared" si="74"/>
        <v>3044.2</v>
      </c>
      <c r="I245" s="16">
        <f t="shared" ref="I245:I252" si="78">H245-(H245-2000)</f>
        <v>2000</v>
      </c>
      <c r="J245" s="16">
        <f t="shared" si="76"/>
        <v>1000</v>
      </c>
      <c r="K245" s="16">
        <f t="shared" si="77"/>
        <v>1000</v>
      </c>
      <c r="L245" s="16"/>
      <c r="M245" s="27"/>
    </row>
    <row r="246" s="2" customFormat="1" ht="36" customHeight="1" spans="1:13">
      <c r="A246" s="21">
        <v>242</v>
      </c>
      <c r="B246" s="21" t="s">
        <v>860</v>
      </c>
      <c r="C246" s="21" t="s">
        <v>864</v>
      </c>
      <c r="D246" s="21" t="s">
        <v>865</v>
      </c>
      <c r="E246" s="23" t="s">
        <v>866</v>
      </c>
      <c r="F246" s="25">
        <v>461.7</v>
      </c>
      <c r="G246" s="23">
        <v>950</v>
      </c>
      <c r="H246" s="16">
        <f t="shared" si="74"/>
        <v>1411.7</v>
      </c>
      <c r="I246" s="16">
        <f t="shared" si="75"/>
        <v>1411.7</v>
      </c>
      <c r="J246" s="16">
        <f t="shared" si="76"/>
        <v>705.85</v>
      </c>
      <c r="K246" s="16">
        <f t="shared" si="77"/>
        <v>705.85</v>
      </c>
      <c r="L246" s="16"/>
      <c r="M246" s="27"/>
    </row>
    <row r="247" s="2" customFormat="1" ht="36" customHeight="1" spans="1:13">
      <c r="A247" s="21">
        <v>243</v>
      </c>
      <c r="B247" s="21" t="s">
        <v>860</v>
      </c>
      <c r="C247" s="21" t="s">
        <v>867</v>
      </c>
      <c r="D247" s="23" t="s">
        <v>868</v>
      </c>
      <c r="E247" s="23" t="s">
        <v>869</v>
      </c>
      <c r="F247" s="25">
        <v>307.8</v>
      </c>
      <c r="G247" s="23">
        <v>1800</v>
      </c>
      <c r="H247" s="16">
        <f t="shared" si="74"/>
        <v>2107.8</v>
      </c>
      <c r="I247" s="16">
        <f t="shared" si="78"/>
        <v>2000</v>
      </c>
      <c r="J247" s="16">
        <f t="shared" si="76"/>
        <v>1000</v>
      </c>
      <c r="K247" s="16">
        <f t="shared" si="77"/>
        <v>1000</v>
      </c>
      <c r="L247" s="16"/>
      <c r="M247" s="27"/>
    </row>
    <row r="248" s="2" customFormat="1" ht="36" customHeight="1" spans="1:13">
      <c r="A248" s="21">
        <v>244</v>
      </c>
      <c r="B248" s="21" t="s">
        <v>860</v>
      </c>
      <c r="C248" s="21" t="s">
        <v>870</v>
      </c>
      <c r="D248" s="23" t="s">
        <v>871</v>
      </c>
      <c r="E248" s="23" t="s">
        <v>872</v>
      </c>
      <c r="F248" s="25">
        <v>1436.4</v>
      </c>
      <c r="G248" s="23">
        <v>650</v>
      </c>
      <c r="H248" s="16">
        <f t="shared" si="74"/>
        <v>2086.4</v>
      </c>
      <c r="I248" s="16">
        <f t="shared" si="78"/>
        <v>2000</v>
      </c>
      <c r="J248" s="16">
        <f t="shared" si="76"/>
        <v>1000</v>
      </c>
      <c r="K248" s="16">
        <f t="shared" si="77"/>
        <v>1000</v>
      </c>
      <c r="L248" s="16"/>
      <c r="M248" s="27"/>
    </row>
    <row r="249" s="2" customFormat="1" ht="36" customHeight="1" spans="1:13">
      <c r="A249" s="21">
        <v>245</v>
      </c>
      <c r="B249" s="21" t="s">
        <v>873</v>
      </c>
      <c r="C249" s="21" t="s">
        <v>874</v>
      </c>
      <c r="D249" s="23" t="s">
        <v>875</v>
      </c>
      <c r="E249" s="23" t="s">
        <v>876</v>
      </c>
      <c r="F249" s="25">
        <v>513</v>
      </c>
      <c r="G249" s="23">
        <v>2300</v>
      </c>
      <c r="H249" s="16">
        <f t="shared" si="74"/>
        <v>2813</v>
      </c>
      <c r="I249" s="16">
        <f t="shared" si="78"/>
        <v>2000</v>
      </c>
      <c r="J249" s="16">
        <f t="shared" si="76"/>
        <v>1000</v>
      </c>
      <c r="K249" s="16">
        <f t="shared" si="77"/>
        <v>1000</v>
      </c>
      <c r="L249" s="16"/>
      <c r="M249" s="27"/>
    </row>
    <row r="250" s="2" customFormat="1" ht="36" customHeight="1" spans="1:13">
      <c r="A250" s="21">
        <v>246</v>
      </c>
      <c r="B250" s="21" t="s">
        <v>873</v>
      </c>
      <c r="C250" s="21" t="s">
        <v>877</v>
      </c>
      <c r="D250" s="21" t="s">
        <v>878</v>
      </c>
      <c r="E250" s="21" t="s">
        <v>879</v>
      </c>
      <c r="F250" s="25">
        <v>1385.1</v>
      </c>
      <c r="G250" s="23">
        <v>2000</v>
      </c>
      <c r="H250" s="16">
        <f t="shared" si="74"/>
        <v>3385.1</v>
      </c>
      <c r="I250" s="16">
        <f t="shared" si="78"/>
        <v>2000</v>
      </c>
      <c r="J250" s="16">
        <f t="shared" si="76"/>
        <v>1000</v>
      </c>
      <c r="K250" s="16">
        <f t="shared" si="77"/>
        <v>1000</v>
      </c>
      <c r="L250" s="16"/>
      <c r="M250" s="27"/>
    </row>
    <row r="251" s="2" customFormat="1" ht="36" customHeight="1" spans="1:13">
      <c r="A251" s="21">
        <v>247</v>
      </c>
      <c r="B251" s="21" t="s">
        <v>873</v>
      </c>
      <c r="C251" s="21" t="s">
        <v>880</v>
      </c>
      <c r="D251" s="21" t="s">
        <v>881</v>
      </c>
      <c r="E251" s="21" t="s">
        <v>882</v>
      </c>
      <c r="F251" s="25">
        <v>1179.9</v>
      </c>
      <c r="G251" s="23">
        <v>1450</v>
      </c>
      <c r="H251" s="16">
        <f t="shared" si="74"/>
        <v>2629.9</v>
      </c>
      <c r="I251" s="16">
        <f t="shared" si="78"/>
        <v>2000</v>
      </c>
      <c r="J251" s="16">
        <f t="shared" si="76"/>
        <v>1000</v>
      </c>
      <c r="K251" s="16">
        <f t="shared" si="77"/>
        <v>1000</v>
      </c>
      <c r="L251" s="16"/>
      <c r="M251" s="27"/>
    </row>
    <row r="252" s="2" customFormat="1" ht="36" customHeight="1" spans="1:13">
      <c r="A252" s="21">
        <v>248</v>
      </c>
      <c r="B252" s="21" t="s">
        <v>883</v>
      </c>
      <c r="C252" s="21" t="s">
        <v>884</v>
      </c>
      <c r="D252" s="21" t="s">
        <v>885</v>
      </c>
      <c r="E252" s="21" t="s">
        <v>886</v>
      </c>
      <c r="F252" s="25">
        <v>1179.9</v>
      </c>
      <c r="G252" s="23">
        <v>2000</v>
      </c>
      <c r="H252" s="16">
        <f t="shared" si="74"/>
        <v>3179.9</v>
      </c>
      <c r="I252" s="16">
        <f t="shared" si="78"/>
        <v>2000</v>
      </c>
      <c r="J252" s="16">
        <f t="shared" si="76"/>
        <v>1000</v>
      </c>
      <c r="K252" s="16">
        <f t="shared" si="77"/>
        <v>1000</v>
      </c>
      <c r="L252" s="16"/>
      <c r="M252" s="27"/>
    </row>
    <row r="253" s="2" customFormat="1" ht="36" customHeight="1" spans="1:13">
      <c r="A253" s="21">
        <v>249</v>
      </c>
      <c r="B253" s="21" t="s">
        <v>883</v>
      </c>
      <c r="C253" s="21" t="s">
        <v>887</v>
      </c>
      <c r="D253" s="21" t="s">
        <v>888</v>
      </c>
      <c r="E253" s="23" t="s">
        <v>889</v>
      </c>
      <c r="F253" s="25">
        <v>307.8</v>
      </c>
      <c r="G253" s="23">
        <v>760</v>
      </c>
      <c r="H253" s="16">
        <f t="shared" ref="H253:H256" si="79">SUM(F253:G253)</f>
        <v>1067.8</v>
      </c>
      <c r="I253" s="16">
        <f>2000-(2000-H253)</f>
        <v>1067.8</v>
      </c>
      <c r="J253" s="16">
        <f t="shared" ref="J253:J256" si="80">I253*50%</f>
        <v>533.9</v>
      </c>
      <c r="K253" s="16">
        <f t="shared" ref="K253:K256" si="81">I253*50%</f>
        <v>533.9</v>
      </c>
      <c r="L253" s="16"/>
      <c r="M253" s="27"/>
    </row>
    <row r="254" s="2" customFormat="1" ht="36" customHeight="1" spans="1:13">
      <c r="A254" s="21">
        <v>250</v>
      </c>
      <c r="B254" s="21" t="s">
        <v>890</v>
      </c>
      <c r="C254" s="21" t="s">
        <v>891</v>
      </c>
      <c r="D254" s="23" t="s">
        <v>892</v>
      </c>
      <c r="E254" s="23" t="s">
        <v>893</v>
      </c>
      <c r="F254" s="25">
        <v>718.2</v>
      </c>
      <c r="G254" s="23">
        <v>1380</v>
      </c>
      <c r="H254" s="16">
        <f t="shared" si="79"/>
        <v>2098.2</v>
      </c>
      <c r="I254" s="16">
        <f t="shared" ref="I254:I256" si="82">H254-(H254-2000)</f>
        <v>2000</v>
      </c>
      <c r="J254" s="16">
        <f t="shared" si="80"/>
        <v>1000</v>
      </c>
      <c r="K254" s="16">
        <f t="shared" si="81"/>
        <v>1000</v>
      </c>
      <c r="L254" s="16"/>
      <c r="M254" s="27"/>
    </row>
    <row r="255" s="2" customFormat="1" ht="36" customHeight="1" spans="1:13">
      <c r="A255" s="21">
        <v>251</v>
      </c>
      <c r="B255" s="21" t="s">
        <v>890</v>
      </c>
      <c r="C255" s="21" t="s">
        <v>894</v>
      </c>
      <c r="D255" s="21" t="s">
        <v>895</v>
      </c>
      <c r="E255" s="21" t="s">
        <v>896</v>
      </c>
      <c r="F255" s="25">
        <v>974.7</v>
      </c>
      <c r="G255" s="23">
        <v>2811</v>
      </c>
      <c r="H255" s="16">
        <f t="shared" si="79"/>
        <v>3785.7</v>
      </c>
      <c r="I255" s="16">
        <f t="shared" si="82"/>
        <v>2000</v>
      </c>
      <c r="J255" s="16">
        <f t="shared" si="80"/>
        <v>1000</v>
      </c>
      <c r="K255" s="16">
        <f t="shared" si="81"/>
        <v>1000</v>
      </c>
      <c r="L255" s="16"/>
      <c r="M255" s="27"/>
    </row>
    <row r="256" s="2" customFormat="1" ht="36" customHeight="1" spans="1:13">
      <c r="A256" s="21">
        <v>252</v>
      </c>
      <c r="B256" s="21" t="s">
        <v>873</v>
      </c>
      <c r="C256" s="21" t="s">
        <v>897</v>
      </c>
      <c r="D256" s="21" t="s">
        <v>898</v>
      </c>
      <c r="E256" s="21" t="s">
        <v>899</v>
      </c>
      <c r="F256" s="25">
        <v>718.2</v>
      </c>
      <c r="G256" s="23">
        <v>1600</v>
      </c>
      <c r="H256" s="16">
        <f t="shared" si="79"/>
        <v>2318.2</v>
      </c>
      <c r="I256" s="16">
        <f t="shared" si="82"/>
        <v>2000</v>
      </c>
      <c r="J256" s="16">
        <f t="shared" si="80"/>
        <v>1000</v>
      </c>
      <c r="K256" s="16">
        <f t="shared" si="81"/>
        <v>1000</v>
      </c>
      <c r="L256" s="16"/>
      <c r="M256" s="27"/>
    </row>
    <row r="257" s="2" customFormat="1" ht="36" customHeight="1" spans="1:12">
      <c r="A257" s="9">
        <v>253</v>
      </c>
      <c r="B257" s="10" t="s">
        <v>900</v>
      </c>
      <c r="C257" s="10" t="s">
        <v>901</v>
      </c>
      <c r="D257" s="28" t="s">
        <v>902</v>
      </c>
      <c r="E257" s="31" t="s">
        <v>903</v>
      </c>
      <c r="F257" s="32">
        <v>1077.3</v>
      </c>
      <c r="G257" s="33">
        <v>0</v>
      </c>
      <c r="H257" s="32">
        <v>1077.3</v>
      </c>
      <c r="I257" s="32">
        <v>1077.3</v>
      </c>
      <c r="J257" s="34">
        <f t="shared" ref="J257:J282" si="83">I257/2</f>
        <v>538.65</v>
      </c>
      <c r="K257" s="34">
        <v>538.65</v>
      </c>
      <c r="L257" s="36"/>
    </row>
    <row r="258" s="2" customFormat="1" ht="36" customHeight="1" spans="1:12">
      <c r="A258" s="9">
        <v>254</v>
      </c>
      <c r="B258" s="10" t="s">
        <v>904</v>
      </c>
      <c r="C258" s="10" t="s">
        <v>905</v>
      </c>
      <c r="D258" s="10" t="s">
        <v>906</v>
      </c>
      <c r="E258" s="11" t="s">
        <v>907</v>
      </c>
      <c r="F258" s="32">
        <v>1385.1</v>
      </c>
      <c r="G258" s="33">
        <v>0</v>
      </c>
      <c r="H258" s="32">
        <v>1385.1</v>
      </c>
      <c r="I258" s="32">
        <v>1385.1</v>
      </c>
      <c r="J258" s="34">
        <f t="shared" si="83"/>
        <v>692.55</v>
      </c>
      <c r="K258" s="34">
        <v>692.55</v>
      </c>
      <c r="L258" s="36"/>
    </row>
    <row r="259" s="2" customFormat="1" ht="36" customHeight="1" spans="1:12">
      <c r="A259" s="9">
        <v>255</v>
      </c>
      <c r="B259" s="10" t="s">
        <v>908</v>
      </c>
      <c r="C259" s="10" t="s">
        <v>909</v>
      </c>
      <c r="D259" s="10" t="s">
        <v>910</v>
      </c>
      <c r="E259" s="11" t="s">
        <v>911</v>
      </c>
      <c r="F259" s="32">
        <v>1231.2</v>
      </c>
      <c r="G259" s="33">
        <v>0</v>
      </c>
      <c r="H259" s="32">
        <v>1231.2</v>
      </c>
      <c r="I259" s="32">
        <v>1231.2</v>
      </c>
      <c r="J259" s="34">
        <f t="shared" si="83"/>
        <v>615.6</v>
      </c>
      <c r="K259" s="34">
        <v>615.6</v>
      </c>
      <c r="L259" s="36"/>
    </row>
    <row r="260" s="2" customFormat="1" ht="36" customHeight="1" spans="1:12">
      <c r="A260" s="9">
        <v>256</v>
      </c>
      <c r="B260" s="10" t="s">
        <v>912</v>
      </c>
      <c r="C260" s="10" t="s">
        <v>913</v>
      </c>
      <c r="D260" s="10" t="s">
        <v>914</v>
      </c>
      <c r="E260" s="11" t="s">
        <v>915</v>
      </c>
      <c r="F260" s="32">
        <v>1231.2</v>
      </c>
      <c r="G260" s="33">
        <v>0</v>
      </c>
      <c r="H260" s="32">
        <v>1231.2</v>
      </c>
      <c r="I260" s="32">
        <v>1231.2</v>
      </c>
      <c r="J260" s="34">
        <f t="shared" si="83"/>
        <v>615.6</v>
      </c>
      <c r="K260" s="34">
        <v>615.6</v>
      </c>
      <c r="L260" s="36"/>
    </row>
    <row r="261" s="2" customFormat="1" ht="36" customHeight="1" spans="1:12">
      <c r="A261" s="9">
        <v>257</v>
      </c>
      <c r="B261" s="10" t="s">
        <v>916</v>
      </c>
      <c r="C261" s="10" t="s">
        <v>917</v>
      </c>
      <c r="D261" s="10" t="s">
        <v>918</v>
      </c>
      <c r="E261" s="11" t="s">
        <v>919</v>
      </c>
      <c r="F261" s="32">
        <v>2308.5</v>
      </c>
      <c r="G261" s="33">
        <v>0</v>
      </c>
      <c r="H261" s="32">
        <v>2308.5</v>
      </c>
      <c r="I261" s="32">
        <v>2000</v>
      </c>
      <c r="J261" s="34">
        <f t="shared" si="83"/>
        <v>1000</v>
      </c>
      <c r="K261" s="34">
        <v>1000</v>
      </c>
      <c r="L261" s="36"/>
    </row>
    <row r="262" s="2" customFormat="1" ht="36" customHeight="1" spans="1:12">
      <c r="A262" s="9">
        <v>258</v>
      </c>
      <c r="B262" s="10" t="s">
        <v>82</v>
      </c>
      <c r="C262" s="10" t="s">
        <v>920</v>
      </c>
      <c r="D262" s="10" t="s">
        <v>921</v>
      </c>
      <c r="E262" s="11" t="s">
        <v>922</v>
      </c>
      <c r="F262" s="32">
        <v>1590.3</v>
      </c>
      <c r="G262" s="33">
        <v>0</v>
      </c>
      <c r="H262" s="32">
        <v>1590.3</v>
      </c>
      <c r="I262" s="32">
        <v>1590.3</v>
      </c>
      <c r="J262" s="34">
        <f t="shared" si="83"/>
        <v>795.15</v>
      </c>
      <c r="K262" s="34">
        <v>795.15</v>
      </c>
      <c r="L262" s="36"/>
    </row>
    <row r="263" s="2" customFormat="1" ht="36" customHeight="1" spans="1:12">
      <c r="A263" s="9">
        <v>259</v>
      </c>
      <c r="B263" s="10" t="s">
        <v>916</v>
      </c>
      <c r="C263" s="10" t="s">
        <v>923</v>
      </c>
      <c r="D263" s="10" t="s">
        <v>924</v>
      </c>
      <c r="E263" s="11" t="s">
        <v>925</v>
      </c>
      <c r="F263" s="32">
        <v>1795.5</v>
      </c>
      <c r="G263" s="33">
        <v>0</v>
      </c>
      <c r="H263" s="32">
        <v>1795.5</v>
      </c>
      <c r="I263" s="32">
        <v>1795.5</v>
      </c>
      <c r="J263" s="34">
        <f t="shared" si="83"/>
        <v>897.75</v>
      </c>
      <c r="K263" s="34">
        <v>897.75</v>
      </c>
      <c r="L263" s="36"/>
    </row>
    <row r="264" s="2" customFormat="1" ht="36" customHeight="1" spans="1:12">
      <c r="A264" s="9">
        <v>260</v>
      </c>
      <c r="B264" s="10" t="s">
        <v>926</v>
      </c>
      <c r="C264" s="10" t="s">
        <v>927</v>
      </c>
      <c r="D264" s="28" t="s">
        <v>928</v>
      </c>
      <c r="E264" s="31" t="s">
        <v>929</v>
      </c>
      <c r="F264" s="32">
        <v>1949.4</v>
      </c>
      <c r="G264" s="33">
        <v>0</v>
      </c>
      <c r="H264" s="32">
        <v>1949.4</v>
      </c>
      <c r="I264" s="32">
        <v>1949.4</v>
      </c>
      <c r="J264" s="34">
        <f t="shared" si="83"/>
        <v>974.7</v>
      </c>
      <c r="K264" s="34">
        <v>974.7</v>
      </c>
      <c r="L264" s="36"/>
    </row>
    <row r="265" s="2" customFormat="1" ht="36" customHeight="1" spans="1:12">
      <c r="A265" s="9">
        <v>261</v>
      </c>
      <c r="B265" s="10" t="s">
        <v>82</v>
      </c>
      <c r="C265" s="10" t="s">
        <v>930</v>
      </c>
      <c r="D265" s="28" t="s">
        <v>931</v>
      </c>
      <c r="E265" s="31" t="s">
        <v>932</v>
      </c>
      <c r="F265" s="32">
        <v>1282.5</v>
      </c>
      <c r="G265" s="33">
        <v>0</v>
      </c>
      <c r="H265" s="32">
        <v>1282.5</v>
      </c>
      <c r="I265" s="32">
        <v>1282.5</v>
      </c>
      <c r="J265" s="34">
        <f t="shared" si="83"/>
        <v>641.25</v>
      </c>
      <c r="K265" s="34">
        <v>641.25</v>
      </c>
      <c r="L265" s="36"/>
    </row>
    <row r="266" s="2" customFormat="1" ht="36" customHeight="1" spans="1:12">
      <c r="A266" s="9">
        <v>262</v>
      </c>
      <c r="B266" s="10" t="s">
        <v>933</v>
      </c>
      <c r="C266" s="10" t="s">
        <v>934</v>
      </c>
      <c r="D266" s="10" t="s">
        <v>935</v>
      </c>
      <c r="E266" s="11" t="s">
        <v>936</v>
      </c>
      <c r="F266" s="32">
        <v>2462.4</v>
      </c>
      <c r="G266" s="33">
        <v>0</v>
      </c>
      <c r="H266" s="32">
        <v>2462.4</v>
      </c>
      <c r="I266" s="32">
        <v>2000</v>
      </c>
      <c r="J266" s="34">
        <f t="shared" si="83"/>
        <v>1000</v>
      </c>
      <c r="K266" s="34">
        <v>1000</v>
      </c>
      <c r="L266" s="36"/>
    </row>
    <row r="267" s="2" customFormat="1" ht="36" customHeight="1" spans="1:12">
      <c r="A267" s="9">
        <v>263</v>
      </c>
      <c r="B267" s="10" t="s">
        <v>144</v>
      </c>
      <c r="C267" s="10" t="s">
        <v>937</v>
      </c>
      <c r="D267" s="10" t="s">
        <v>938</v>
      </c>
      <c r="E267" s="11" t="s">
        <v>939</v>
      </c>
      <c r="F267" s="32">
        <v>2052</v>
      </c>
      <c r="G267" s="33">
        <v>0</v>
      </c>
      <c r="H267" s="32">
        <v>2052</v>
      </c>
      <c r="I267" s="32">
        <v>2000</v>
      </c>
      <c r="J267" s="34">
        <f t="shared" si="83"/>
        <v>1000</v>
      </c>
      <c r="K267" s="34">
        <v>1000</v>
      </c>
      <c r="L267" s="36"/>
    </row>
    <row r="268" s="2" customFormat="1" ht="36" customHeight="1" spans="1:12">
      <c r="A268" s="9">
        <v>264</v>
      </c>
      <c r="B268" s="10" t="s">
        <v>144</v>
      </c>
      <c r="C268" s="10" t="s">
        <v>940</v>
      </c>
      <c r="D268" s="10" t="s">
        <v>941</v>
      </c>
      <c r="E268" s="11" t="s">
        <v>942</v>
      </c>
      <c r="F268" s="32">
        <v>3026.7</v>
      </c>
      <c r="G268" s="33">
        <v>0</v>
      </c>
      <c r="H268" s="32">
        <v>3026.7</v>
      </c>
      <c r="I268" s="32">
        <v>2000</v>
      </c>
      <c r="J268" s="34">
        <f t="shared" si="83"/>
        <v>1000</v>
      </c>
      <c r="K268" s="34">
        <v>1000</v>
      </c>
      <c r="L268" s="36"/>
    </row>
    <row r="269" s="2" customFormat="1" ht="36" customHeight="1" spans="1:12">
      <c r="A269" s="9">
        <v>265</v>
      </c>
      <c r="B269" s="10" t="s">
        <v>933</v>
      </c>
      <c r="C269" s="10" t="s">
        <v>943</v>
      </c>
      <c r="D269" s="28" t="s">
        <v>944</v>
      </c>
      <c r="E269" s="31" t="s">
        <v>945</v>
      </c>
      <c r="F269" s="32">
        <v>1077.3</v>
      </c>
      <c r="G269" s="33">
        <v>0</v>
      </c>
      <c r="H269" s="32">
        <v>1077.3</v>
      </c>
      <c r="I269" s="32">
        <v>1077.3</v>
      </c>
      <c r="J269" s="34">
        <f t="shared" si="83"/>
        <v>538.65</v>
      </c>
      <c r="K269" s="34">
        <v>538.65</v>
      </c>
      <c r="L269" s="36"/>
    </row>
    <row r="270" s="2" customFormat="1" ht="36" customHeight="1" spans="1:12">
      <c r="A270" s="9">
        <v>266</v>
      </c>
      <c r="B270" s="10" t="s">
        <v>82</v>
      </c>
      <c r="C270" s="10" t="s">
        <v>946</v>
      </c>
      <c r="D270" s="10" t="s">
        <v>947</v>
      </c>
      <c r="E270" s="11" t="s">
        <v>948</v>
      </c>
      <c r="F270" s="32">
        <v>2359.8</v>
      </c>
      <c r="G270" s="33">
        <v>0</v>
      </c>
      <c r="H270" s="32">
        <v>2359.8</v>
      </c>
      <c r="I270" s="32">
        <v>2000</v>
      </c>
      <c r="J270" s="34">
        <f t="shared" si="83"/>
        <v>1000</v>
      </c>
      <c r="K270" s="34">
        <v>1000</v>
      </c>
      <c r="L270" s="36"/>
    </row>
    <row r="271" s="2" customFormat="1" ht="36" customHeight="1" spans="1:12">
      <c r="A271" s="9">
        <v>267</v>
      </c>
      <c r="B271" s="10" t="s">
        <v>949</v>
      </c>
      <c r="C271" s="10" t="s">
        <v>950</v>
      </c>
      <c r="D271" s="10" t="s">
        <v>951</v>
      </c>
      <c r="E271" s="11" t="s">
        <v>952</v>
      </c>
      <c r="F271" s="32">
        <v>1231.2</v>
      </c>
      <c r="G271" s="33">
        <v>0</v>
      </c>
      <c r="H271" s="32">
        <v>1231.2</v>
      </c>
      <c r="I271" s="32">
        <v>1231.2</v>
      </c>
      <c r="J271" s="34">
        <f t="shared" si="83"/>
        <v>615.6</v>
      </c>
      <c r="K271" s="34">
        <v>615.6</v>
      </c>
      <c r="L271" s="36"/>
    </row>
    <row r="272" s="2" customFormat="1" ht="36" customHeight="1" spans="1:12">
      <c r="A272" s="9">
        <v>268</v>
      </c>
      <c r="B272" s="10" t="s">
        <v>949</v>
      </c>
      <c r="C272" s="10" t="s">
        <v>953</v>
      </c>
      <c r="D272" s="28" t="s">
        <v>954</v>
      </c>
      <c r="E272" s="31" t="s">
        <v>955</v>
      </c>
      <c r="F272" s="32">
        <v>1795.5</v>
      </c>
      <c r="G272" s="33">
        <v>0</v>
      </c>
      <c r="H272" s="32">
        <v>1795.5</v>
      </c>
      <c r="I272" s="32">
        <v>1795.5</v>
      </c>
      <c r="J272" s="34">
        <f t="shared" si="83"/>
        <v>897.75</v>
      </c>
      <c r="K272" s="34">
        <v>897.75</v>
      </c>
      <c r="L272" s="36"/>
    </row>
    <row r="273" s="2" customFormat="1" ht="36" customHeight="1" spans="1:12">
      <c r="A273" s="9">
        <v>269</v>
      </c>
      <c r="B273" s="10" t="s">
        <v>949</v>
      </c>
      <c r="C273" s="10" t="s">
        <v>956</v>
      </c>
      <c r="D273" s="28" t="s">
        <v>957</v>
      </c>
      <c r="E273" s="31" t="s">
        <v>958</v>
      </c>
      <c r="F273" s="32">
        <v>1590.3</v>
      </c>
      <c r="G273" s="33">
        <v>0</v>
      </c>
      <c r="H273" s="32">
        <v>1590.3</v>
      </c>
      <c r="I273" s="32">
        <v>1590.3</v>
      </c>
      <c r="J273" s="34">
        <f t="shared" si="83"/>
        <v>795.15</v>
      </c>
      <c r="K273" s="34">
        <v>795.15</v>
      </c>
      <c r="L273" s="36"/>
    </row>
    <row r="274" s="2" customFormat="1" ht="36" customHeight="1" spans="1:12">
      <c r="A274" s="9">
        <v>270</v>
      </c>
      <c r="B274" s="10" t="s">
        <v>959</v>
      </c>
      <c r="C274" s="10" t="s">
        <v>960</v>
      </c>
      <c r="D274" s="28" t="s">
        <v>961</v>
      </c>
      <c r="E274" s="31" t="s">
        <v>962</v>
      </c>
      <c r="F274" s="32">
        <v>1590.3</v>
      </c>
      <c r="G274" s="33">
        <v>0</v>
      </c>
      <c r="H274" s="32">
        <v>1590.3</v>
      </c>
      <c r="I274" s="32">
        <v>1590.3</v>
      </c>
      <c r="J274" s="34">
        <f t="shared" si="83"/>
        <v>795.15</v>
      </c>
      <c r="K274" s="34">
        <v>795.15</v>
      </c>
      <c r="L274" s="36"/>
    </row>
    <row r="275" s="2" customFormat="1" ht="36" customHeight="1" spans="1:12">
      <c r="A275" s="9">
        <v>271</v>
      </c>
      <c r="B275" s="10" t="s">
        <v>933</v>
      </c>
      <c r="C275" s="10" t="s">
        <v>963</v>
      </c>
      <c r="D275" s="28" t="s">
        <v>964</v>
      </c>
      <c r="E275" s="31" t="s">
        <v>965</v>
      </c>
      <c r="F275" s="32">
        <v>2667.6</v>
      </c>
      <c r="G275" s="33">
        <v>0</v>
      </c>
      <c r="H275" s="32">
        <v>2667.6</v>
      </c>
      <c r="I275" s="32">
        <v>2000</v>
      </c>
      <c r="J275" s="34">
        <f t="shared" si="83"/>
        <v>1000</v>
      </c>
      <c r="K275" s="34">
        <v>1000</v>
      </c>
      <c r="L275" s="36"/>
    </row>
    <row r="276" s="2" customFormat="1" ht="36" customHeight="1" spans="1:12">
      <c r="A276" s="9">
        <v>272</v>
      </c>
      <c r="B276" s="10" t="s">
        <v>949</v>
      </c>
      <c r="C276" s="10" t="s">
        <v>966</v>
      </c>
      <c r="D276" s="10" t="s">
        <v>967</v>
      </c>
      <c r="E276" s="11" t="s">
        <v>968</v>
      </c>
      <c r="F276" s="34">
        <v>615.6</v>
      </c>
      <c r="G276" s="33">
        <v>0</v>
      </c>
      <c r="H276" s="34">
        <v>615.6</v>
      </c>
      <c r="I276" s="34">
        <v>615.6</v>
      </c>
      <c r="J276" s="34">
        <f t="shared" si="83"/>
        <v>307.8</v>
      </c>
      <c r="K276" s="34">
        <v>307.8</v>
      </c>
      <c r="L276" s="36"/>
    </row>
    <row r="277" s="2" customFormat="1" ht="36" customHeight="1" spans="1:12">
      <c r="A277" s="9">
        <v>273</v>
      </c>
      <c r="B277" s="10" t="s">
        <v>969</v>
      </c>
      <c r="C277" s="10" t="s">
        <v>970</v>
      </c>
      <c r="D277" s="28" t="s">
        <v>971</v>
      </c>
      <c r="E277" s="31" t="s">
        <v>972</v>
      </c>
      <c r="F277" s="34">
        <v>2000.7</v>
      </c>
      <c r="G277" s="33">
        <v>0</v>
      </c>
      <c r="H277" s="34">
        <v>2000.7</v>
      </c>
      <c r="I277" s="34">
        <v>2000</v>
      </c>
      <c r="J277" s="34">
        <f t="shared" si="83"/>
        <v>1000</v>
      </c>
      <c r="K277" s="34">
        <v>1000</v>
      </c>
      <c r="L277" s="36"/>
    </row>
    <row r="278" s="2" customFormat="1" ht="36" customHeight="1" spans="1:12">
      <c r="A278" s="9">
        <v>274</v>
      </c>
      <c r="B278" s="10" t="s">
        <v>154</v>
      </c>
      <c r="C278" s="10" t="s">
        <v>973</v>
      </c>
      <c r="D278" s="28" t="s">
        <v>974</v>
      </c>
      <c r="E278" s="31" t="s">
        <v>975</v>
      </c>
      <c r="F278" s="34">
        <v>1128.6</v>
      </c>
      <c r="G278" s="33">
        <v>0</v>
      </c>
      <c r="H278" s="34">
        <v>1128.6</v>
      </c>
      <c r="I278" s="34">
        <v>1128.6</v>
      </c>
      <c r="J278" s="34">
        <f t="shared" si="83"/>
        <v>564.3</v>
      </c>
      <c r="K278" s="34">
        <v>564.3</v>
      </c>
      <c r="L278" s="36"/>
    </row>
    <row r="279" s="2" customFormat="1" ht="36" customHeight="1" spans="1:12">
      <c r="A279" s="9">
        <v>275</v>
      </c>
      <c r="B279" s="10" t="s">
        <v>976</v>
      </c>
      <c r="C279" s="10" t="s">
        <v>977</v>
      </c>
      <c r="D279" s="28" t="s">
        <v>978</v>
      </c>
      <c r="E279" s="31" t="s">
        <v>979</v>
      </c>
      <c r="F279" s="34">
        <v>769.5</v>
      </c>
      <c r="G279" s="33">
        <v>0</v>
      </c>
      <c r="H279" s="34">
        <v>769.5</v>
      </c>
      <c r="I279" s="34">
        <v>769.5</v>
      </c>
      <c r="J279" s="34">
        <f t="shared" si="83"/>
        <v>384.75</v>
      </c>
      <c r="K279" s="34">
        <v>384.75</v>
      </c>
      <c r="L279" s="36"/>
    </row>
    <row r="280" s="2" customFormat="1" ht="36" customHeight="1" spans="1:12">
      <c r="A280" s="9">
        <v>276</v>
      </c>
      <c r="B280" s="10" t="s">
        <v>980</v>
      </c>
      <c r="C280" s="10" t="s">
        <v>981</v>
      </c>
      <c r="D280" s="10" t="s">
        <v>982</v>
      </c>
      <c r="E280" s="11" t="s">
        <v>983</v>
      </c>
      <c r="F280" s="34">
        <v>666.9</v>
      </c>
      <c r="G280" s="33">
        <v>0</v>
      </c>
      <c r="H280" s="34">
        <v>666.9</v>
      </c>
      <c r="I280" s="34">
        <v>666.9</v>
      </c>
      <c r="J280" s="34">
        <f t="shared" si="83"/>
        <v>333.45</v>
      </c>
      <c r="K280" s="34">
        <v>333.45</v>
      </c>
      <c r="L280" s="36"/>
    </row>
    <row r="281" s="2" customFormat="1" ht="36" customHeight="1" spans="1:12">
      <c r="A281" s="9">
        <v>277</v>
      </c>
      <c r="B281" s="10" t="s">
        <v>984</v>
      </c>
      <c r="C281" s="10" t="s">
        <v>985</v>
      </c>
      <c r="D281" s="28" t="s">
        <v>986</v>
      </c>
      <c r="E281" s="31" t="s">
        <v>987</v>
      </c>
      <c r="F281" s="33">
        <v>769.5</v>
      </c>
      <c r="G281" s="33">
        <v>2320</v>
      </c>
      <c r="H281" s="34">
        <f>769.5+2320</f>
        <v>3089.5</v>
      </c>
      <c r="I281" s="34">
        <v>2000</v>
      </c>
      <c r="J281" s="34">
        <f t="shared" si="83"/>
        <v>1000</v>
      </c>
      <c r="K281" s="34">
        <v>1000</v>
      </c>
      <c r="L281" s="36"/>
    </row>
    <row r="282" s="2" customFormat="1" ht="36" customHeight="1" spans="1:12">
      <c r="A282" s="9">
        <v>278</v>
      </c>
      <c r="B282" s="10" t="s">
        <v>988</v>
      </c>
      <c r="C282" s="10" t="s">
        <v>989</v>
      </c>
      <c r="D282" s="10" t="s">
        <v>990</v>
      </c>
      <c r="E282" s="11" t="s">
        <v>991</v>
      </c>
      <c r="F282" s="34">
        <v>1077.3</v>
      </c>
      <c r="G282" s="33">
        <v>0</v>
      </c>
      <c r="H282" s="34">
        <v>1077.3</v>
      </c>
      <c r="I282" s="34">
        <v>1077.3</v>
      </c>
      <c r="J282" s="34">
        <f t="shared" si="83"/>
        <v>538.65</v>
      </c>
      <c r="K282" s="34">
        <v>538.65</v>
      </c>
      <c r="L282" s="36"/>
    </row>
    <row r="283" s="2" customFormat="1" ht="35" customHeight="1" spans="1:13">
      <c r="A283" s="29" t="s">
        <v>992</v>
      </c>
      <c r="B283" s="30"/>
      <c r="C283" s="30"/>
      <c r="D283" s="30"/>
      <c r="E283" s="35"/>
      <c r="F283" s="25">
        <f t="shared" ref="F283:K283" si="84">SUM(F5:F282)</f>
        <v>234287.1</v>
      </c>
      <c r="G283" s="25">
        <f t="shared" si="84"/>
        <v>190656.28</v>
      </c>
      <c r="H283" s="25">
        <f t="shared" si="84"/>
        <v>424943.38</v>
      </c>
      <c r="I283" s="25">
        <f t="shared" si="84"/>
        <v>344067.69</v>
      </c>
      <c r="J283" s="25">
        <f t="shared" si="84"/>
        <v>172033.845</v>
      </c>
      <c r="K283" s="25">
        <f t="shared" si="84"/>
        <v>172033.845</v>
      </c>
      <c r="L283" s="25"/>
      <c r="M283" s="27"/>
    </row>
  </sheetData>
  <autoFilter ref="A4:M283">
    <extLst/>
  </autoFilter>
  <mergeCells count="6">
    <mergeCell ref="A1:M1"/>
    <mergeCell ref="A2:E2"/>
    <mergeCell ref="H2:M2"/>
    <mergeCell ref="A3:E3"/>
    <mergeCell ref="H3:M3"/>
    <mergeCell ref="A283:E283"/>
  </mergeCells>
  <conditionalFormatting sqref="D10">
    <cfRule type="duplicateValues" dxfId="0" priority="205"/>
  </conditionalFormatting>
  <conditionalFormatting sqref="E10:F10">
    <cfRule type="duplicateValues" dxfId="0" priority="243"/>
  </conditionalFormatting>
  <conditionalFormatting sqref="D11">
    <cfRule type="duplicateValues" dxfId="0" priority="204"/>
  </conditionalFormatting>
  <conditionalFormatting sqref="E11:F11">
    <cfRule type="duplicateValues" dxfId="0" priority="242"/>
  </conditionalFormatting>
  <conditionalFormatting sqref="D12">
    <cfRule type="duplicateValues" dxfId="0" priority="203"/>
  </conditionalFormatting>
  <conditionalFormatting sqref="E12:F12">
    <cfRule type="duplicateValues" dxfId="0" priority="241"/>
  </conditionalFormatting>
  <conditionalFormatting sqref="D13">
    <cfRule type="duplicateValues" dxfId="0" priority="193"/>
  </conditionalFormatting>
  <conditionalFormatting sqref="E13:F13">
    <cfRule type="duplicateValues" dxfId="0" priority="231"/>
  </conditionalFormatting>
  <conditionalFormatting sqref="D14">
    <cfRule type="duplicateValues" dxfId="0" priority="192"/>
  </conditionalFormatting>
  <conditionalFormatting sqref="E14:F14">
    <cfRule type="duplicateValues" dxfId="0" priority="230"/>
  </conditionalFormatting>
  <conditionalFormatting sqref="D15">
    <cfRule type="duplicateValues" dxfId="0" priority="191"/>
  </conditionalFormatting>
  <conditionalFormatting sqref="E15:F15">
    <cfRule type="duplicateValues" dxfId="0" priority="229"/>
  </conditionalFormatting>
  <conditionalFormatting sqref="D16">
    <cfRule type="duplicateValues" dxfId="0" priority="202"/>
  </conditionalFormatting>
  <conditionalFormatting sqref="E16:F16">
    <cfRule type="duplicateValues" dxfId="0" priority="240"/>
  </conditionalFormatting>
  <conditionalFormatting sqref="D17">
    <cfRule type="duplicateValues" dxfId="0" priority="201"/>
  </conditionalFormatting>
  <conditionalFormatting sqref="E17:F17">
    <cfRule type="duplicateValues" dxfId="0" priority="239"/>
  </conditionalFormatting>
  <conditionalFormatting sqref="D18">
    <cfRule type="duplicateValues" dxfId="0" priority="200"/>
  </conditionalFormatting>
  <conditionalFormatting sqref="E18:F18">
    <cfRule type="duplicateValues" dxfId="0" priority="238"/>
  </conditionalFormatting>
  <conditionalFormatting sqref="D19">
    <cfRule type="duplicateValues" dxfId="0" priority="199"/>
  </conditionalFormatting>
  <conditionalFormatting sqref="E19:F19">
    <cfRule type="duplicateValues" dxfId="0" priority="237"/>
  </conditionalFormatting>
  <conditionalFormatting sqref="D20">
    <cfRule type="duplicateValues" dxfId="0" priority="190"/>
  </conditionalFormatting>
  <conditionalFormatting sqref="E20:F20">
    <cfRule type="duplicateValues" dxfId="0" priority="228"/>
  </conditionalFormatting>
  <conditionalFormatting sqref="D21">
    <cfRule type="duplicateValues" dxfId="0" priority="198"/>
  </conditionalFormatting>
  <conditionalFormatting sqref="E21:F21">
    <cfRule type="duplicateValues" dxfId="0" priority="236"/>
  </conditionalFormatting>
  <conditionalFormatting sqref="D22">
    <cfRule type="duplicateValues" dxfId="0" priority="197"/>
  </conditionalFormatting>
  <conditionalFormatting sqref="E22:F22">
    <cfRule type="duplicateValues" dxfId="0" priority="235"/>
  </conditionalFormatting>
  <conditionalFormatting sqref="D23">
    <cfRule type="duplicateValues" dxfId="0" priority="196"/>
  </conditionalFormatting>
  <conditionalFormatting sqref="E23:F23">
    <cfRule type="duplicateValues" dxfId="0" priority="234"/>
  </conditionalFormatting>
  <conditionalFormatting sqref="D24">
    <cfRule type="duplicateValues" dxfId="0" priority="195"/>
  </conditionalFormatting>
  <conditionalFormatting sqref="E24:F24">
    <cfRule type="duplicateValues" dxfId="0" priority="233"/>
  </conditionalFormatting>
  <conditionalFormatting sqref="D25">
    <cfRule type="duplicateValues" dxfId="0" priority="194"/>
  </conditionalFormatting>
  <conditionalFormatting sqref="E25:F25">
    <cfRule type="duplicateValues" dxfId="0" priority="232"/>
  </conditionalFormatting>
  <conditionalFormatting sqref="D26">
    <cfRule type="duplicateValues" dxfId="0" priority="181"/>
  </conditionalFormatting>
  <conditionalFormatting sqref="E26:F26">
    <cfRule type="duplicateValues" dxfId="0" priority="219"/>
  </conditionalFormatting>
  <conditionalFormatting sqref="D27">
    <cfRule type="duplicateValues" dxfId="0" priority="180"/>
  </conditionalFormatting>
  <conditionalFormatting sqref="E27:F27">
    <cfRule type="duplicateValues" dxfId="0" priority="218"/>
  </conditionalFormatting>
  <conditionalFormatting sqref="D28">
    <cfRule type="duplicateValues" dxfId="0" priority="179"/>
  </conditionalFormatting>
  <conditionalFormatting sqref="E28:F28">
    <cfRule type="duplicateValues" dxfId="0" priority="217"/>
  </conditionalFormatting>
  <conditionalFormatting sqref="D29">
    <cfRule type="duplicateValues" dxfId="0" priority="178"/>
  </conditionalFormatting>
  <conditionalFormatting sqref="E29:F29">
    <cfRule type="duplicateValues" dxfId="0" priority="216"/>
  </conditionalFormatting>
  <conditionalFormatting sqref="D30">
    <cfRule type="duplicateValues" dxfId="0" priority="177"/>
  </conditionalFormatting>
  <conditionalFormatting sqref="E30:F30">
    <cfRule type="duplicateValues" dxfId="0" priority="215"/>
  </conditionalFormatting>
  <conditionalFormatting sqref="D31">
    <cfRule type="duplicateValues" dxfId="0" priority="189"/>
  </conditionalFormatting>
  <conditionalFormatting sqref="E31:F31">
    <cfRule type="duplicateValues" dxfId="0" priority="227"/>
  </conditionalFormatting>
  <conditionalFormatting sqref="D32">
    <cfRule type="duplicateValues" dxfId="0" priority="188"/>
  </conditionalFormatting>
  <conditionalFormatting sqref="E32:F32">
    <cfRule type="duplicateValues" dxfId="0" priority="226"/>
  </conditionalFormatting>
  <conditionalFormatting sqref="D33">
    <cfRule type="duplicateValues" dxfId="0" priority="187"/>
  </conditionalFormatting>
  <conditionalFormatting sqref="E33:F33">
    <cfRule type="duplicateValues" dxfId="0" priority="225"/>
  </conditionalFormatting>
  <conditionalFormatting sqref="D34">
    <cfRule type="duplicateValues" dxfId="0" priority="186"/>
  </conditionalFormatting>
  <conditionalFormatting sqref="E34:F34">
    <cfRule type="duplicateValues" dxfId="0" priority="224"/>
  </conditionalFormatting>
  <conditionalFormatting sqref="D35">
    <cfRule type="duplicateValues" dxfId="0" priority="185"/>
  </conditionalFormatting>
  <conditionalFormatting sqref="E35:F35">
    <cfRule type="duplicateValues" dxfId="0" priority="223"/>
  </conditionalFormatting>
  <conditionalFormatting sqref="D36">
    <cfRule type="duplicateValues" dxfId="0" priority="176"/>
  </conditionalFormatting>
  <conditionalFormatting sqref="E36:F36">
    <cfRule type="duplicateValues" dxfId="0" priority="214"/>
  </conditionalFormatting>
  <conditionalFormatting sqref="D37">
    <cfRule type="duplicateValues" dxfId="0" priority="175"/>
  </conditionalFormatting>
  <conditionalFormatting sqref="E37:F37">
    <cfRule type="duplicateValues" dxfId="0" priority="213"/>
  </conditionalFormatting>
  <conditionalFormatting sqref="D38">
    <cfRule type="duplicateValues" dxfId="0" priority="174"/>
  </conditionalFormatting>
  <conditionalFormatting sqref="E38:F38">
    <cfRule type="duplicateValues" dxfId="0" priority="212"/>
  </conditionalFormatting>
  <conditionalFormatting sqref="D39">
    <cfRule type="duplicateValues" dxfId="0" priority="173"/>
  </conditionalFormatting>
  <conditionalFormatting sqref="E39:F39">
    <cfRule type="duplicateValues" dxfId="0" priority="211"/>
  </conditionalFormatting>
  <conditionalFormatting sqref="D40">
    <cfRule type="duplicateValues" dxfId="0" priority="172"/>
  </conditionalFormatting>
  <conditionalFormatting sqref="E40:F40">
    <cfRule type="duplicateValues" dxfId="0" priority="210"/>
  </conditionalFormatting>
  <conditionalFormatting sqref="D41">
    <cfRule type="duplicateValues" dxfId="0" priority="184"/>
  </conditionalFormatting>
  <conditionalFormatting sqref="E41:F41">
    <cfRule type="duplicateValues" dxfId="0" priority="222"/>
  </conditionalFormatting>
  <conditionalFormatting sqref="D42">
    <cfRule type="duplicateValues" dxfId="0" priority="183"/>
  </conditionalFormatting>
  <conditionalFormatting sqref="E42:F42">
    <cfRule type="duplicateValues" dxfId="0" priority="221"/>
  </conditionalFormatting>
  <conditionalFormatting sqref="D43">
    <cfRule type="duplicateValues" dxfId="0" priority="171"/>
  </conditionalFormatting>
  <conditionalFormatting sqref="E43:F43">
    <cfRule type="duplicateValues" dxfId="0" priority="209"/>
  </conditionalFormatting>
  <conditionalFormatting sqref="D44">
    <cfRule type="duplicateValues" dxfId="0" priority="170"/>
  </conditionalFormatting>
  <conditionalFormatting sqref="E44:F44">
    <cfRule type="duplicateValues" dxfId="0" priority="208"/>
  </conditionalFormatting>
  <conditionalFormatting sqref="D45">
    <cfRule type="duplicateValues" dxfId="0" priority="169"/>
  </conditionalFormatting>
  <conditionalFormatting sqref="E45:F45">
    <cfRule type="duplicateValues" dxfId="0" priority="207"/>
  </conditionalFormatting>
  <conditionalFormatting sqref="D46">
    <cfRule type="duplicateValues" dxfId="0" priority="182"/>
  </conditionalFormatting>
  <conditionalFormatting sqref="E46:F46">
    <cfRule type="duplicateValues" dxfId="0" priority="220"/>
  </conditionalFormatting>
  <conditionalFormatting sqref="D47">
    <cfRule type="duplicateValues" dxfId="0" priority="168"/>
  </conditionalFormatting>
  <conditionalFormatting sqref="E47:F47">
    <cfRule type="duplicateValues" dxfId="0" priority="206"/>
  </conditionalFormatting>
  <conditionalFormatting sqref="D89">
    <cfRule type="duplicateValues" dxfId="0" priority="167"/>
  </conditionalFormatting>
  <conditionalFormatting sqref="E89:F89">
    <cfRule type="duplicateValues" dxfId="0" priority="164"/>
  </conditionalFormatting>
  <conditionalFormatting sqref="D90">
    <cfRule type="duplicateValues" dxfId="0" priority="166"/>
  </conditionalFormatting>
  <conditionalFormatting sqref="E90:F90">
    <cfRule type="duplicateValues" dxfId="0" priority="163"/>
  </conditionalFormatting>
  <conditionalFormatting sqref="D91">
    <cfRule type="duplicateValues" dxfId="0" priority="165"/>
  </conditionalFormatting>
  <conditionalFormatting sqref="E91:F91">
    <cfRule type="duplicateValues" dxfId="0" priority="162"/>
  </conditionalFormatting>
  <conditionalFormatting sqref="D148">
    <cfRule type="duplicateValues" dxfId="0" priority="123"/>
  </conditionalFormatting>
  <conditionalFormatting sqref="E148:F148">
    <cfRule type="duplicateValues" dxfId="0" priority="161"/>
  </conditionalFormatting>
  <conditionalFormatting sqref="D149">
    <cfRule type="duplicateValues" dxfId="0" priority="122"/>
  </conditionalFormatting>
  <conditionalFormatting sqref="E149:F149">
    <cfRule type="duplicateValues" dxfId="0" priority="160"/>
  </conditionalFormatting>
  <conditionalFormatting sqref="D150">
    <cfRule type="duplicateValues" dxfId="0" priority="121"/>
  </conditionalFormatting>
  <conditionalFormatting sqref="E150:F150">
    <cfRule type="duplicateValues" dxfId="0" priority="159"/>
  </conditionalFormatting>
  <conditionalFormatting sqref="D151">
    <cfRule type="duplicateValues" dxfId="0" priority="111"/>
  </conditionalFormatting>
  <conditionalFormatting sqref="E151:F151">
    <cfRule type="duplicateValues" dxfId="0" priority="149"/>
  </conditionalFormatting>
  <conditionalFormatting sqref="D152">
    <cfRule type="duplicateValues" dxfId="0" priority="110"/>
  </conditionalFormatting>
  <conditionalFormatting sqref="E152:F152">
    <cfRule type="duplicateValues" dxfId="0" priority="148"/>
  </conditionalFormatting>
  <conditionalFormatting sqref="D153">
    <cfRule type="duplicateValues" dxfId="0" priority="109"/>
  </conditionalFormatting>
  <conditionalFormatting sqref="E153:F153">
    <cfRule type="duplicateValues" dxfId="0" priority="147"/>
  </conditionalFormatting>
  <conditionalFormatting sqref="D154">
    <cfRule type="duplicateValues" dxfId="0" priority="119"/>
  </conditionalFormatting>
  <conditionalFormatting sqref="E154:F154">
    <cfRule type="duplicateValues" dxfId="0" priority="157"/>
  </conditionalFormatting>
  <conditionalFormatting sqref="D155">
    <cfRule type="duplicateValues" dxfId="0" priority="118"/>
  </conditionalFormatting>
  <conditionalFormatting sqref="E155:F155">
    <cfRule type="duplicateValues" dxfId="0" priority="156"/>
  </conditionalFormatting>
  <conditionalFormatting sqref="D156">
    <cfRule type="duplicateValues" dxfId="0" priority="120"/>
  </conditionalFormatting>
  <conditionalFormatting sqref="E156:F156">
    <cfRule type="duplicateValues" dxfId="0" priority="158"/>
  </conditionalFormatting>
  <conditionalFormatting sqref="D157">
    <cfRule type="duplicateValues" dxfId="0" priority="117"/>
  </conditionalFormatting>
  <conditionalFormatting sqref="E157:F157">
    <cfRule type="duplicateValues" dxfId="0" priority="155"/>
  </conditionalFormatting>
  <conditionalFormatting sqref="D158">
    <cfRule type="duplicateValues" dxfId="0" priority="108"/>
  </conditionalFormatting>
  <conditionalFormatting sqref="E158:F158">
    <cfRule type="duplicateValues" dxfId="0" priority="146"/>
  </conditionalFormatting>
  <conditionalFormatting sqref="D159">
    <cfRule type="duplicateValues" dxfId="0" priority="116"/>
  </conditionalFormatting>
  <conditionalFormatting sqref="E159:F159">
    <cfRule type="duplicateValues" dxfId="0" priority="154"/>
  </conditionalFormatting>
  <conditionalFormatting sqref="D160">
    <cfRule type="duplicateValues" dxfId="0" priority="115"/>
  </conditionalFormatting>
  <conditionalFormatting sqref="E160:F160">
    <cfRule type="duplicateValues" dxfId="0" priority="153"/>
  </conditionalFormatting>
  <conditionalFormatting sqref="D161">
    <cfRule type="duplicateValues" dxfId="0" priority="114"/>
  </conditionalFormatting>
  <conditionalFormatting sqref="E161:F161">
    <cfRule type="duplicateValues" dxfId="0" priority="152"/>
  </conditionalFormatting>
  <conditionalFormatting sqref="D162">
    <cfRule type="duplicateValues" dxfId="0" priority="113"/>
  </conditionalFormatting>
  <conditionalFormatting sqref="E162:F162">
    <cfRule type="duplicateValues" dxfId="0" priority="151"/>
  </conditionalFormatting>
  <conditionalFormatting sqref="D163">
    <cfRule type="duplicateValues" dxfId="0" priority="112"/>
  </conditionalFormatting>
  <conditionalFormatting sqref="E163:F163">
    <cfRule type="duplicateValues" dxfId="0" priority="150"/>
  </conditionalFormatting>
  <conditionalFormatting sqref="D164">
    <cfRule type="duplicateValues" dxfId="0" priority="99"/>
  </conditionalFormatting>
  <conditionalFormatting sqref="E164:F164">
    <cfRule type="duplicateValues" dxfId="0" priority="137"/>
  </conditionalFormatting>
  <conditionalFormatting sqref="D165">
    <cfRule type="duplicateValues" dxfId="0" priority="98"/>
  </conditionalFormatting>
  <conditionalFormatting sqref="E165:F165">
    <cfRule type="duplicateValues" dxfId="0" priority="136"/>
  </conditionalFormatting>
  <conditionalFormatting sqref="D166">
    <cfRule type="duplicateValues" dxfId="0" priority="97"/>
  </conditionalFormatting>
  <conditionalFormatting sqref="E166:F166">
    <cfRule type="duplicateValues" dxfId="0" priority="135"/>
  </conditionalFormatting>
  <conditionalFormatting sqref="D169">
    <cfRule type="duplicateValues" dxfId="0" priority="96"/>
  </conditionalFormatting>
  <conditionalFormatting sqref="E169:F169">
    <cfRule type="duplicateValues" dxfId="0" priority="134"/>
  </conditionalFormatting>
  <conditionalFormatting sqref="D170">
    <cfRule type="duplicateValues" dxfId="0" priority="95"/>
  </conditionalFormatting>
  <conditionalFormatting sqref="E170:F170">
    <cfRule type="duplicateValues" dxfId="0" priority="133"/>
  </conditionalFormatting>
  <conditionalFormatting sqref="D171">
    <cfRule type="duplicateValues" dxfId="0" priority="107"/>
  </conditionalFormatting>
  <conditionalFormatting sqref="E171:F171">
    <cfRule type="duplicateValues" dxfId="0" priority="145"/>
  </conditionalFormatting>
  <conditionalFormatting sqref="D172">
    <cfRule type="duplicateValues" dxfId="0" priority="106"/>
  </conditionalFormatting>
  <conditionalFormatting sqref="E172:F172">
    <cfRule type="duplicateValues" dxfId="0" priority="144"/>
  </conditionalFormatting>
  <conditionalFormatting sqref="D173">
    <cfRule type="duplicateValues" dxfId="0" priority="105"/>
  </conditionalFormatting>
  <conditionalFormatting sqref="E173:F173">
    <cfRule type="duplicateValues" dxfId="0" priority="143"/>
  </conditionalFormatting>
  <conditionalFormatting sqref="D177">
    <cfRule type="duplicateValues" dxfId="0" priority="104"/>
  </conditionalFormatting>
  <conditionalFormatting sqref="E177:F177">
    <cfRule type="duplicateValues" dxfId="0" priority="142"/>
  </conditionalFormatting>
  <conditionalFormatting sqref="D178">
    <cfRule type="duplicateValues" dxfId="0" priority="103"/>
  </conditionalFormatting>
  <conditionalFormatting sqref="E178:F178">
    <cfRule type="duplicateValues" dxfId="0" priority="141"/>
  </conditionalFormatting>
  <conditionalFormatting sqref="D179">
    <cfRule type="duplicateValues" dxfId="0" priority="94"/>
  </conditionalFormatting>
  <conditionalFormatting sqref="E179:F179">
    <cfRule type="duplicateValues" dxfId="0" priority="132"/>
  </conditionalFormatting>
  <conditionalFormatting sqref="D180">
    <cfRule type="duplicateValues" dxfId="0" priority="93"/>
  </conditionalFormatting>
  <conditionalFormatting sqref="E180:F180">
    <cfRule type="duplicateValues" dxfId="0" priority="131"/>
  </conditionalFormatting>
  <conditionalFormatting sqref="D181">
    <cfRule type="duplicateValues" dxfId="0" priority="92"/>
  </conditionalFormatting>
  <conditionalFormatting sqref="E181:F181">
    <cfRule type="duplicateValues" dxfId="0" priority="130"/>
  </conditionalFormatting>
  <conditionalFormatting sqref="D182">
    <cfRule type="duplicateValues" dxfId="0" priority="91"/>
  </conditionalFormatting>
  <conditionalFormatting sqref="E182:F182">
    <cfRule type="duplicateValues" dxfId="0" priority="129"/>
  </conditionalFormatting>
  <conditionalFormatting sqref="D183">
    <cfRule type="duplicateValues" dxfId="0" priority="90"/>
  </conditionalFormatting>
  <conditionalFormatting sqref="E183:F183">
    <cfRule type="duplicateValues" dxfId="0" priority="128"/>
  </conditionalFormatting>
  <conditionalFormatting sqref="D184">
    <cfRule type="duplicateValues" dxfId="0" priority="102"/>
  </conditionalFormatting>
  <conditionalFormatting sqref="E184:F184">
    <cfRule type="duplicateValues" dxfId="0" priority="140"/>
  </conditionalFormatting>
  <conditionalFormatting sqref="D185">
    <cfRule type="duplicateValues" dxfId="0" priority="101"/>
  </conditionalFormatting>
  <conditionalFormatting sqref="E185:F185">
    <cfRule type="duplicateValues" dxfId="0" priority="139"/>
  </conditionalFormatting>
  <conditionalFormatting sqref="D186">
    <cfRule type="duplicateValues" dxfId="0" priority="89"/>
  </conditionalFormatting>
  <conditionalFormatting sqref="E186:F186">
    <cfRule type="duplicateValues" dxfId="0" priority="127"/>
  </conditionalFormatting>
  <conditionalFormatting sqref="D187">
    <cfRule type="duplicateValues" dxfId="0" priority="88"/>
  </conditionalFormatting>
  <conditionalFormatting sqref="E187:F187">
    <cfRule type="duplicateValues" dxfId="0" priority="126"/>
  </conditionalFormatting>
  <conditionalFormatting sqref="D188">
    <cfRule type="duplicateValues" dxfId="0" priority="87"/>
  </conditionalFormatting>
  <conditionalFormatting sqref="E188:F188">
    <cfRule type="duplicateValues" dxfId="0" priority="125"/>
  </conditionalFormatting>
  <conditionalFormatting sqref="D189">
    <cfRule type="duplicateValues" dxfId="0" priority="100"/>
  </conditionalFormatting>
  <conditionalFormatting sqref="E189:F189">
    <cfRule type="duplicateValues" dxfId="0" priority="138"/>
  </conditionalFormatting>
  <conditionalFormatting sqref="D190">
    <cfRule type="duplicateValues" dxfId="0" priority="86"/>
  </conditionalFormatting>
  <conditionalFormatting sqref="E190:F190">
    <cfRule type="duplicateValues" dxfId="0" priority="124"/>
  </conditionalFormatting>
  <conditionalFormatting sqref="D231">
    <cfRule type="duplicateValues" dxfId="0" priority="85"/>
  </conditionalFormatting>
  <conditionalFormatting sqref="E231:F231">
    <cfRule type="duplicateValues" dxfId="0" priority="82"/>
  </conditionalFormatting>
  <conditionalFormatting sqref="D232">
    <cfRule type="duplicateValues" dxfId="0" priority="84"/>
  </conditionalFormatting>
  <conditionalFormatting sqref="E232:F232">
    <cfRule type="duplicateValues" dxfId="0" priority="81"/>
  </conditionalFormatting>
  <conditionalFormatting sqref="D233">
    <cfRule type="duplicateValues" dxfId="0" priority="83"/>
  </conditionalFormatting>
  <conditionalFormatting sqref="E233:F233">
    <cfRule type="duplicateValues" dxfId="0" priority="80"/>
  </conditionalFormatting>
  <conditionalFormatting sqref="D257">
    <cfRule type="duplicateValues" dxfId="1" priority="78"/>
  </conditionalFormatting>
  <conditionalFormatting sqref="E257">
    <cfRule type="duplicateValues" dxfId="1" priority="26"/>
  </conditionalFormatting>
  <conditionalFormatting sqref="D258">
    <cfRule type="duplicateValues" dxfId="1" priority="76"/>
  </conditionalFormatting>
  <conditionalFormatting sqref="E258">
    <cfRule type="duplicateValues" dxfId="1" priority="25"/>
  </conditionalFormatting>
  <conditionalFormatting sqref="D259">
    <cfRule type="duplicateValues" dxfId="1" priority="74"/>
  </conditionalFormatting>
  <conditionalFormatting sqref="E259">
    <cfRule type="duplicateValues" dxfId="1" priority="24"/>
  </conditionalFormatting>
  <conditionalFormatting sqref="D260">
    <cfRule type="duplicateValues" dxfId="1" priority="72"/>
  </conditionalFormatting>
  <conditionalFormatting sqref="E260">
    <cfRule type="duplicateValues" dxfId="1" priority="23"/>
  </conditionalFormatting>
  <conditionalFormatting sqref="D261">
    <cfRule type="duplicateValues" dxfId="1" priority="70"/>
  </conditionalFormatting>
  <conditionalFormatting sqref="E261">
    <cfRule type="duplicateValues" dxfId="1" priority="22"/>
  </conditionalFormatting>
  <conditionalFormatting sqref="D262">
    <cfRule type="duplicateValues" dxfId="1" priority="68"/>
  </conditionalFormatting>
  <conditionalFormatting sqref="E262">
    <cfRule type="duplicateValues" dxfId="1" priority="21"/>
  </conditionalFormatting>
  <conditionalFormatting sqref="D263">
    <cfRule type="duplicateValues" dxfId="1" priority="66"/>
  </conditionalFormatting>
  <conditionalFormatting sqref="E263">
    <cfRule type="duplicateValues" dxfId="1" priority="20"/>
  </conditionalFormatting>
  <conditionalFormatting sqref="D264">
    <cfRule type="duplicateValues" dxfId="1" priority="64"/>
  </conditionalFormatting>
  <conditionalFormatting sqref="E264">
    <cfRule type="duplicateValues" dxfId="1" priority="19"/>
  </conditionalFormatting>
  <conditionalFormatting sqref="D265">
    <cfRule type="duplicateValues" dxfId="1" priority="62"/>
  </conditionalFormatting>
  <conditionalFormatting sqref="E265">
    <cfRule type="duplicateValues" dxfId="1" priority="18"/>
  </conditionalFormatting>
  <conditionalFormatting sqref="D266">
    <cfRule type="duplicateValues" dxfId="1" priority="60"/>
  </conditionalFormatting>
  <conditionalFormatting sqref="E266">
    <cfRule type="duplicateValues" dxfId="1" priority="17"/>
  </conditionalFormatting>
  <conditionalFormatting sqref="D267">
    <cfRule type="duplicateValues" dxfId="1" priority="58"/>
  </conditionalFormatting>
  <conditionalFormatting sqref="E267">
    <cfRule type="duplicateValues" dxfId="1" priority="16"/>
  </conditionalFormatting>
  <conditionalFormatting sqref="D268">
    <cfRule type="duplicateValues" dxfId="1" priority="56"/>
  </conditionalFormatting>
  <conditionalFormatting sqref="E268">
    <cfRule type="duplicateValues" dxfId="1" priority="15"/>
  </conditionalFormatting>
  <conditionalFormatting sqref="D269">
    <cfRule type="duplicateValues" dxfId="1" priority="54"/>
  </conditionalFormatting>
  <conditionalFormatting sqref="E269">
    <cfRule type="duplicateValues" dxfId="1" priority="14"/>
  </conditionalFormatting>
  <conditionalFormatting sqref="D270">
    <cfRule type="duplicateValues" dxfId="1" priority="52"/>
  </conditionalFormatting>
  <conditionalFormatting sqref="E270">
    <cfRule type="duplicateValues" dxfId="1" priority="13"/>
  </conditionalFormatting>
  <conditionalFormatting sqref="D271">
    <cfRule type="duplicateValues" dxfId="1" priority="50"/>
  </conditionalFormatting>
  <conditionalFormatting sqref="E271">
    <cfRule type="duplicateValues" dxfId="1" priority="12"/>
  </conditionalFormatting>
  <conditionalFormatting sqref="D272">
    <cfRule type="duplicateValues" dxfId="1" priority="48"/>
  </conditionalFormatting>
  <conditionalFormatting sqref="E272">
    <cfRule type="duplicateValues" dxfId="1" priority="11"/>
  </conditionalFormatting>
  <conditionalFormatting sqref="D273">
    <cfRule type="duplicateValues" dxfId="1" priority="46"/>
  </conditionalFormatting>
  <conditionalFormatting sqref="E273">
    <cfRule type="duplicateValues" dxfId="1" priority="10"/>
  </conditionalFormatting>
  <conditionalFormatting sqref="D274">
    <cfRule type="duplicateValues" dxfId="1" priority="44"/>
  </conditionalFormatting>
  <conditionalFormatting sqref="E274">
    <cfRule type="duplicateValues" dxfId="1" priority="9"/>
  </conditionalFormatting>
  <conditionalFormatting sqref="D275">
    <cfRule type="duplicateValues" dxfId="1" priority="42"/>
  </conditionalFormatting>
  <conditionalFormatting sqref="E275">
    <cfRule type="duplicateValues" dxfId="1" priority="8"/>
  </conditionalFormatting>
  <conditionalFormatting sqref="D276">
    <cfRule type="duplicateValues" dxfId="1" priority="40"/>
  </conditionalFormatting>
  <conditionalFormatting sqref="E276">
    <cfRule type="duplicateValues" dxfId="1" priority="7"/>
  </conditionalFormatting>
  <conditionalFormatting sqref="D277">
    <cfRule type="duplicateValues" dxfId="1" priority="38"/>
  </conditionalFormatting>
  <conditionalFormatting sqref="E277">
    <cfRule type="duplicateValues" dxfId="1" priority="6"/>
  </conditionalFormatting>
  <conditionalFormatting sqref="D278">
    <cfRule type="duplicateValues" dxfId="1" priority="36"/>
  </conditionalFormatting>
  <conditionalFormatting sqref="E278">
    <cfRule type="duplicateValues" dxfId="1" priority="5"/>
  </conditionalFormatting>
  <conditionalFormatting sqref="D279">
    <cfRule type="duplicateValues" dxfId="1" priority="34"/>
  </conditionalFormatting>
  <conditionalFormatting sqref="E279">
    <cfRule type="duplicateValues" dxfId="1" priority="4"/>
  </conditionalFormatting>
  <conditionalFormatting sqref="D280">
    <cfRule type="duplicateValues" dxfId="1" priority="32"/>
  </conditionalFormatting>
  <conditionalFormatting sqref="E280">
    <cfRule type="duplicateValues" dxfId="1" priority="3"/>
  </conditionalFormatting>
  <conditionalFormatting sqref="D281">
    <cfRule type="duplicateValues" dxfId="1" priority="30"/>
  </conditionalFormatting>
  <conditionalFormatting sqref="E281">
    <cfRule type="duplicateValues" dxfId="1" priority="2"/>
  </conditionalFormatting>
  <conditionalFormatting sqref="F281">
    <cfRule type="duplicateValues" dxfId="0" priority="79"/>
  </conditionalFormatting>
  <conditionalFormatting sqref="D282">
    <cfRule type="duplicateValues" dxfId="1" priority="28"/>
  </conditionalFormatting>
  <conditionalFormatting sqref="E282">
    <cfRule type="duplicateValues" dxfId="1" priority="1"/>
  </conditionalFormatting>
  <pageMargins left="0.196527777777778" right="0.196527777777778" top="0.393055555555556" bottom="0.354166666666667" header="0.298611111111111" footer="0.196527777777778"/>
  <pageSetup paperSize="9" scale="6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园山党工委政务办</cp:lastModifiedBy>
  <dcterms:created xsi:type="dcterms:W3CDTF">2023-05-14T03:15:00Z</dcterms:created>
  <dcterms:modified xsi:type="dcterms:W3CDTF">2025-07-31T16:08:08Z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8E7C9BDC2C4D4AC9B3516EEF936DC26F_13</vt:lpwstr>
  </property>
</Properties>
</file>