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测量结算书" sheetId="1" r:id="rId1"/>
  </sheets>
  <definedNames>
    <definedName name="_xlnm.Print_Area" localSheetId="0">'测量结算书'!$A$1:$K$52</definedName>
  </definedNames>
  <calcPr fullCalcOnLoad="1"/>
</workbook>
</file>

<file path=xl/sharedStrings.xml><?xml version="1.0" encoding="utf-8"?>
<sst xmlns="http://schemas.openxmlformats.org/spreadsheetml/2006/main" count="101" uniqueCount="79">
  <si>
    <t>恒安路市政工程（一期）竣工测量</t>
  </si>
  <si>
    <r>
      <rPr>
        <sz val="36"/>
        <rFont val="黑体"/>
        <family val="3"/>
      </rPr>
      <t>工</t>
    </r>
    <r>
      <rPr>
        <sz val="36"/>
        <rFont val="Times New Roman"/>
        <family val="1"/>
      </rPr>
      <t xml:space="preserve"> </t>
    </r>
    <r>
      <rPr>
        <sz val="36"/>
        <rFont val="黑体"/>
        <family val="3"/>
      </rPr>
      <t>程</t>
    </r>
    <r>
      <rPr>
        <sz val="36"/>
        <rFont val="Times New Roman"/>
        <family val="1"/>
      </rPr>
      <t xml:space="preserve"> </t>
    </r>
    <r>
      <rPr>
        <sz val="36"/>
        <rFont val="黑体"/>
        <family val="3"/>
      </rPr>
      <t>费</t>
    </r>
    <r>
      <rPr>
        <sz val="36"/>
        <rFont val="Times New Roman"/>
        <family val="1"/>
      </rPr>
      <t xml:space="preserve"> </t>
    </r>
    <r>
      <rPr>
        <sz val="36"/>
        <rFont val="黑体"/>
        <family val="3"/>
      </rPr>
      <t>用</t>
    </r>
    <r>
      <rPr>
        <sz val="36"/>
        <rFont val="Times New Roman"/>
        <family val="1"/>
      </rPr>
      <t xml:space="preserve"> </t>
    </r>
    <r>
      <rPr>
        <sz val="36"/>
        <rFont val="黑体"/>
        <family val="3"/>
      </rPr>
      <t>预</t>
    </r>
    <r>
      <rPr>
        <sz val="36"/>
        <rFont val="Times New Roman"/>
        <family val="1"/>
      </rPr>
      <t xml:space="preserve"> </t>
    </r>
    <r>
      <rPr>
        <sz val="36"/>
        <rFont val="黑体"/>
        <family val="3"/>
      </rPr>
      <t>算</t>
    </r>
    <r>
      <rPr>
        <sz val="36"/>
        <rFont val="Times New Roman"/>
        <family val="1"/>
      </rPr>
      <t xml:space="preserve"> </t>
    </r>
    <r>
      <rPr>
        <sz val="36"/>
        <rFont val="黑体"/>
        <family val="3"/>
      </rPr>
      <t>书</t>
    </r>
  </si>
  <si>
    <t>地形测量：</t>
  </si>
  <si>
    <t>元</t>
  </si>
  <si>
    <t>管线探测：</t>
  </si>
  <si>
    <t>合计：</t>
  </si>
  <si>
    <t>元（下浮2%取整为：90228元）</t>
  </si>
  <si>
    <r>
      <rPr>
        <b/>
        <sz val="22"/>
        <rFont val="宋体"/>
        <family val="0"/>
      </rPr>
      <t>测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量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工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程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费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预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算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表</t>
    </r>
  </si>
  <si>
    <r>
      <t>工程名称</t>
    </r>
    <r>
      <rPr>
        <sz val="14"/>
        <rFont val="Times New Roman"/>
        <family val="1"/>
      </rPr>
      <t>:</t>
    </r>
    <r>
      <rPr>
        <sz val="14"/>
        <rFont val="宋体"/>
        <family val="0"/>
      </rPr>
      <t>恒安路市政工程（一期）竣工测量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地形图测量</t>
    </r>
  </si>
  <si>
    <r>
      <rPr>
        <sz val="11"/>
        <rFont val="宋体"/>
        <family val="0"/>
      </rPr>
      <t>序号</t>
    </r>
  </si>
  <si>
    <r>
      <rPr>
        <sz val="10.5"/>
        <rFont val="宋体"/>
        <family val="0"/>
      </rPr>
      <t>项目名称</t>
    </r>
  </si>
  <si>
    <r>
      <rPr>
        <sz val="10.5"/>
        <rFont val="宋体"/>
        <family val="0"/>
      </rPr>
      <t>①</t>
    </r>
  </si>
  <si>
    <r>
      <rPr>
        <sz val="10.5"/>
        <rFont val="宋体"/>
        <family val="0"/>
      </rPr>
      <t>②</t>
    </r>
  </si>
  <si>
    <r>
      <rPr>
        <sz val="10.5"/>
        <rFont val="宋体"/>
        <family val="0"/>
      </rPr>
      <t>③</t>
    </r>
  </si>
  <si>
    <r>
      <rPr>
        <sz val="10.5"/>
        <rFont val="宋体"/>
        <family val="0"/>
      </rPr>
      <t>④</t>
    </r>
  </si>
  <si>
    <r>
      <rPr>
        <sz val="10.5"/>
        <rFont val="宋体"/>
        <family val="0"/>
      </rPr>
      <t>⑤</t>
    </r>
  </si>
  <si>
    <r>
      <rPr>
        <sz val="10.5"/>
        <rFont val="宋体"/>
        <family val="0"/>
      </rPr>
      <t>⑥</t>
    </r>
  </si>
  <si>
    <r>
      <rPr>
        <sz val="10.5"/>
        <rFont val="宋体"/>
        <family val="0"/>
      </rPr>
      <t>⑦</t>
    </r>
  </si>
  <si>
    <r>
      <rPr>
        <sz val="10.5"/>
        <rFont val="宋体"/>
        <family val="0"/>
      </rPr>
      <t>⑧</t>
    </r>
  </si>
  <si>
    <r>
      <rPr>
        <sz val="10.5"/>
        <rFont val="宋体"/>
        <family val="0"/>
      </rPr>
      <t>备注</t>
    </r>
  </si>
  <si>
    <r>
      <rPr>
        <sz val="10.5"/>
        <rFont val="宋体"/>
        <family val="0"/>
      </rPr>
      <t>收费依据</t>
    </r>
  </si>
  <si>
    <r>
      <rPr>
        <sz val="10.5"/>
        <rFont val="宋体"/>
        <family val="0"/>
      </rPr>
      <t>分类</t>
    </r>
  </si>
  <si>
    <r>
      <rPr>
        <sz val="10.5"/>
        <rFont val="宋体"/>
        <family val="0"/>
      </rPr>
      <t>实物工作收费单价</t>
    </r>
  </si>
  <si>
    <r>
      <rPr>
        <sz val="10.5"/>
        <rFont val="宋体"/>
        <family val="0"/>
      </rPr>
      <t>附加调整系数</t>
    </r>
  </si>
  <si>
    <r>
      <rPr>
        <sz val="10.5"/>
        <rFont val="宋体"/>
        <family val="0"/>
      </rPr>
      <t>工作量</t>
    </r>
  </si>
  <si>
    <r>
      <rPr>
        <sz val="10.5"/>
        <rFont val="宋体"/>
        <family val="0"/>
      </rPr>
      <t>实物工作收费金额</t>
    </r>
  </si>
  <si>
    <r>
      <rPr>
        <sz val="10.5"/>
        <rFont val="宋体"/>
        <family val="0"/>
      </rPr>
      <t>技术工作收费金额</t>
    </r>
  </si>
  <si>
    <r>
      <rPr>
        <sz val="10.5"/>
        <rFont val="宋体"/>
        <family val="0"/>
      </rPr>
      <t>工程勘察收费金额</t>
    </r>
  </si>
  <si>
    <r>
      <rPr>
        <sz val="10.5"/>
        <rFont val="宋体"/>
        <family val="0"/>
      </rPr>
      <t>（元）</t>
    </r>
  </si>
  <si>
    <r>
      <t>E</t>
    </r>
    <r>
      <rPr>
        <sz val="10.5"/>
        <rFont val="宋体"/>
        <family val="0"/>
      </rPr>
      <t>级</t>
    </r>
    <r>
      <rPr>
        <sz val="10.5"/>
        <rFont val="Times New Roman"/>
        <family val="1"/>
      </rPr>
      <t>GPS</t>
    </r>
  </si>
  <si>
    <t>表2.2-2</t>
  </si>
  <si>
    <r>
      <t>3203.00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点</t>
    </r>
  </si>
  <si>
    <t>3点×0.6</t>
  </si>
  <si>
    <t>复杂程度：</t>
  </si>
  <si>
    <t>图根点</t>
  </si>
  <si>
    <r>
      <t>101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点</t>
    </r>
  </si>
  <si>
    <t>6点</t>
  </si>
  <si>
    <t>中等</t>
  </si>
  <si>
    <r>
      <t>1:500</t>
    </r>
    <r>
      <rPr>
        <sz val="10.5"/>
        <rFont val="宋体"/>
        <family val="0"/>
      </rPr>
      <t>地形测图</t>
    </r>
  </si>
  <si>
    <r>
      <rPr>
        <sz val="10.5"/>
        <rFont val="宋体"/>
        <family val="0"/>
      </rPr>
      <t>表</t>
    </r>
    <r>
      <rPr>
        <sz val="10.5"/>
        <rFont val="Times New Roman"/>
        <family val="1"/>
      </rPr>
      <t>2.2-2</t>
    </r>
  </si>
  <si>
    <r>
      <t>44510.00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平方公里</t>
    </r>
  </si>
  <si>
    <t>1.5+1.3-2+1=1.8</t>
  </si>
  <si>
    <r>
      <rPr>
        <sz val="10.5"/>
        <rFont val="宋体"/>
        <family val="0"/>
      </rPr>
      <t>⑥</t>
    </r>
    <r>
      <rPr>
        <sz val="10.5"/>
        <rFont val="Times New Roman"/>
        <family val="1"/>
      </rPr>
      <t>=</t>
    </r>
    <r>
      <rPr>
        <sz val="10.5"/>
        <rFont val="宋体"/>
        <family val="0"/>
      </rPr>
      <t>③</t>
    </r>
    <r>
      <rPr>
        <sz val="10.5"/>
        <rFont val="Times New Roman"/>
        <family val="1"/>
      </rPr>
      <t>×</t>
    </r>
    <r>
      <rPr>
        <sz val="10.5"/>
        <rFont val="宋体"/>
        <family val="0"/>
      </rPr>
      <t>④</t>
    </r>
    <r>
      <rPr>
        <sz val="10.5"/>
        <rFont val="Times New Roman"/>
        <family val="1"/>
      </rPr>
      <t>×</t>
    </r>
    <r>
      <rPr>
        <sz val="10.5"/>
        <rFont val="宋体"/>
        <family val="0"/>
      </rPr>
      <t>⑤</t>
    </r>
  </si>
  <si>
    <r>
      <rPr>
        <sz val="10.5"/>
        <rFont val="宋体"/>
        <family val="0"/>
      </rPr>
      <t>平方公里</t>
    </r>
  </si>
  <si>
    <r>
      <t>⑦</t>
    </r>
    <r>
      <rPr>
        <sz val="10.5"/>
        <rFont val="Times New Roman"/>
        <family val="1"/>
      </rPr>
      <t>=</t>
    </r>
    <r>
      <rPr>
        <sz val="10.5"/>
        <rFont val="宋体"/>
        <family val="0"/>
      </rPr>
      <t>⑥</t>
    </r>
    <r>
      <rPr>
        <sz val="10.5"/>
        <rFont val="Times New Roman"/>
        <family val="1"/>
      </rPr>
      <t>×22%</t>
    </r>
  </si>
  <si>
    <r>
      <t>1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200</t>
    </r>
    <r>
      <rPr>
        <sz val="10.5"/>
        <rFont val="宋体"/>
        <family val="0"/>
      </rPr>
      <t>纵横断面测量</t>
    </r>
  </si>
  <si>
    <r>
      <t>1354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公里</t>
    </r>
  </si>
  <si>
    <t>4.1公里</t>
  </si>
  <si>
    <r>
      <rPr>
        <sz val="10.5"/>
        <rFont val="宋体"/>
        <family val="0"/>
      </rPr>
      <t>⑧</t>
    </r>
    <r>
      <rPr>
        <sz val="10.5"/>
        <rFont val="Times New Roman"/>
        <family val="1"/>
      </rPr>
      <t>=</t>
    </r>
    <r>
      <rPr>
        <sz val="10.5"/>
        <rFont val="宋体"/>
        <family val="0"/>
      </rPr>
      <t>⑥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⑦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</si>
  <si>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</si>
  <si>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0.5"/>
        <rFont val="宋体"/>
        <family val="0"/>
      </rPr>
      <t>说明：</t>
    </r>
    <r>
      <rPr>
        <sz val="10.5"/>
        <rFont val="Times New Roman"/>
        <family val="1"/>
      </rPr>
      <t xml:space="preserve"> 1. </t>
    </r>
    <r>
      <rPr>
        <sz val="10.5"/>
        <rFont val="宋体"/>
        <family val="0"/>
      </rPr>
      <t>作业依据：执行《城市测量规范》、《城市地下管线探测技术规程》。</t>
    </r>
  </si>
  <si>
    <r>
      <t xml:space="preserve">2. </t>
    </r>
    <r>
      <rPr>
        <sz val="10.5"/>
        <rFont val="宋体"/>
        <family val="0"/>
      </rPr>
      <t>收费标准：按国家发展计划委员会、建设部</t>
    </r>
    <r>
      <rPr>
        <sz val="10.5"/>
        <rFont val="Times New Roman"/>
        <family val="1"/>
      </rPr>
      <t>2002</t>
    </r>
    <r>
      <rPr>
        <sz val="10.5"/>
        <rFont val="宋体"/>
        <family val="0"/>
      </rPr>
      <t>年颁布的《工程勘察设计收费标准》及《测绘生产成本费用定额》[2009]。</t>
    </r>
  </si>
  <si>
    <r>
      <t>3.</t>
    </r>
    <r>
      <rPr>
        <sz val="10.5"/>
        <rFont val="宋体"/>
        <family val="0"/>
      </rPr>
      <t>附加调整系数：数字化测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绘</t>
    </r>
    <r>
      <rPr>
        <sz val="10.5"/>
        <rFont val="Times New Roman"/>
        <family val="1"/>
      </rPr>
      <t>1.5</t>
    </r>
    <r>
      <rPr>
        <sz val="10.5"/>
        <rFont val="宋体"/>
        <family val="0"/>
      </rPr>
      <t>，带状地形量（图面宽度小于</t>
    </r>
    <r>
      <rPr>
        <sz val="10.5"/>
        <rFont val="Times New Roman"/>
        <family val="1"/>
      </rPr>
      <t>20cm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1.3</t>
    </r>
    <r>
      <rPr>
        <sz val="10.5"/>
        <rFont val="宋体"/>
        <family val="0"/>
      </rPr>
      <t>；</t>
    </r>
    <r>
      <rPr>
        <sz val="10.5"/>
        <rFont val="宋体"/>
        <family val="0"/>
      </rPr>
      <t>多个附加调整系数计算方法见：总则</t>
    </r>
    <r>
      <rPr>
        <sz val="10.5"/>
        <rFont val="Times New Roman"/>
        <family val="1"/>
      </rPr>
      <t>1.0.8</t>
    </r>
    <r>
      <rPr>
        <sz val="10.5"/>
        <rFont val="宋体"/>
        <family val="0"/>
      </rPr>
      <t>项。</t>
    </r>
  </si>
  <si>
    <r>
      <t>工程名称</t>
    </r>
    <r>
      <rPr>
        <sz val="14"/>
        <rFont val="Times New Roman"/>
        <family val="1"/>
      </rPr>
      <t>:</t>
    </r>
    <r>
      <rPr>
        <sz val="14"/>
        <rFont val="宋体"/>
        <family val="0"/>
      </rPr>
      <t>恒安路市政工程（一期）竣工测量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地下管线探测</t>
    </r>
  </si>
  <si>
    <r>
      <rPr>
        <sz val="12"/>
        <rFont val="宋体"/>
        <family val="0"/>
      </rPr>
      <t>序号</t>
    </r>
  </si>
  <si>
    <r>
      <t>项</t>
    </r>
    <r>
      <rPr>
        <sz val="12"/>
        <rFont val="Times New Roman"/>
        <family val="1"/>
      </rPr>
      <t>目名称</t>
    </r>
  </si>
  <si>
    <t>①</t>
  </si>
  <si>
    <t>②</t>
  </si>
  <si>
    <t>③</t>
  </si>
  <si>
    <t>④</t>
  </si>
  <si>
    <t>⑤</t>
  </si>
  <si>
    <t>⑥</t>
  </si>
  <si>
    <t>⑦</t>
  </si>
  <si>
    <t>⑧</t>
  </si>
  <si>
    <t>备注</t>
  </si>
  <si>
    <r>
      <rPr>
        <sz val="12"/>
        <rFont val="宋体"/>
        <family val="0"/>
      </rPr>
      <t>（元</t>
    </r>
    <r>
      <rPr>
        <sz val="12"/>
        <rFont val="Times New Roman"/>
        <family val="1"/>
      </rPr>
      <t>/km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</si>
  <si>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km</t>
    </r>
    <r>
      <rPr>
        <sz val="12"/>
        <rFont val="宋体"/>
        <family val="0"/>
      </rPr>
      <t>）</t>
    </r>
  </si>
  <si>
    <r>
      <rPr>
        <sz val="10.5"/>
        <rFont val="宋体"/>
        <family val="0"/>
      </rPr>
      <t>地下管线探测</t>
    </r>
  </si>
  <si>
    <r>
      <rPr>
        <sz val="10.5"/>
        <rFont val="宋体"/>
        <family val="0"/>
      </rPr>
      <t>表</t>
    </r>
    <r>
      <rPr>
        <sz val="10.5"/>
        <rFont val="Times New Roman"/>
        <family val="1"/>
      </rPr>
      <t>7.2-1</t>
    </r>
  </si>
  <si>
    <r>
      <rPr>
        <sz val="10.5"/>
        <rFont val="宋体"/>
        <family val="0"/>
      </rPr>
      <t>电缆（电力、通讯）</t>
    </r>
  </si>
  <si>
    <t>复杂</t>
  </si>
  <si>
    <r>
      <rPr>
        <sz val="10.5"/>
        <rFont val="宋体"/>
        <family val="0"/>
      </rPr>
      <t>⑥</t>
    </r>
    <r>
      <rPr>
        <sz val="10.5"/>
        <rFont val="Times New Roman"/>
        <family val="1"/>
      </rPr>
      <t>=</t>
    </r>
    <r>
      <rPr>
        <sz val="10.5"/>
        <rFont val="宋体"/>
        <family val="0"/>
      </rPr>
      <t>③</t>
    </r>
    <r>
      <rPr>
        <sz val="10.5"/>
        <rFont val="Times New Roman"/>
        <family val="1"/>
      </rPr>
      <t>×</t>
    </r>
    <r>
      <rPr>
        <sz val="10.5"/>
        <rFont val="宋体"/>
        <family val="0"/>
      </rPr>
      <t>⑤</t>
    </r>
  </si>
  <si>
    <r>
      <rPr>
        <sz val="10.5"/>
        <rFont val="宋体"/>
        <family val="0"/>
      </rPr>
      <t>金属管道</t>
    </r>
  </si>
  <si>
    <r>
      <rPr>
        <sz val="10.5"/>
        <rFont val="宋体"/>
        <family val="0"/>
      </rPr>
      <t>⑦</t>
    </r>
    <r>
      <rPr>
        <sz val="10.5"/>
        <rFont val="Times New Roman"/>
        <family val="1"/>
      </rPr>
      <t>=</t>
    </r>
    <r>
      <rPr>
        <sz val="10.5"/>
        <rFont val="宋体"/>
        <family val="0"/>
      </rPr>
      <t>⑥</t>
    </r>
    <r>
      <rPr>
        <sz val="10.5"/>
        <rFont val="Times New Roman"/>
        <family val="1"/>
      </rPr>
      <t>×22%</t>
    </r>
  </si>
  <si>
    <r>
      <rPr>
        <sz val="10.5"/>
        <rFont val="宋体"/>
        <family val="0"/>
      </rPr>
      <t>下水管道</t>
    </r>
  </si>
  <si>
    <r>
      <rPr>
        <sz val="10.5"/>
        <rFont val="宋体"/>
        <family val="0"/>
      </rPr>
      <t>地下管线测量</t>
    </r>
  </si>
  <si>
    <r>
      <rPr>
        <sz val="10.5"/>
        <rFont val="宋体"/>
        <family val="0"/>
      </rPr>
      <t>表</t>
    </r>
    <r>
      <rPr>
        <sz val="10.5"/>
        <rFont val="Times New Roman"/>
        <family val="1"/>
      </rPr>
      <t>2.4-2</t>
    </r>
  </si>
  <si>
    <r>
      <rPr>
        <sz val="10.5"/>
        <rFont val="宋体"/>
        <family val="0"/>
      </rPr>
      <t>上、下水管道</t>
    </r>
  </si>
  <si>
    <r>
      <t xml:space="preserve">2. </t>
    </r>
    <r>
      <rPr>
        <sz val="10.5"/>
        <rFont val="宋体"/>
        <family val="0"/>
      </rPr>
      <t>收费标准：按国家发展计划委员会、建设部</t>
    </r>
    <r>
      <rPr>
        <sz val="10.5"/>
        <rFont val="Times New Roman"/>
        <family val="1"/>
      </rPr>
      <t>2002</t>
    </r>
    <r>
      <rPr>
        <sz val="10.5"/>
        <rFont val="宋体"/>
        <family val="0"/>
      </rPr>
      <t>年颁布的《工程勘察设计收费标准》。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</si>
</sst>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36"/>
      <name val="Times New Roman"/>
      <family val="1"/>
    </font>
    <font>
      <b/>
      <sz val="22"/>
      <name val="Times New Roman"/>
      <family val="1"/>
    </font>
    <font>
      <sz val="16"/>
      <name val="黑体"/>
      <family val="3"/>
    </font>
    <font>
      <sz val="14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36"/>
      <name val="黑体"/>
      <family val="3"/>
    </font>
    <font>
      <b/>
      <sz val="2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14" borderId="1" applyNumberFormat="0" applyAlignment="0" applyProtection="0"/>
    <xf numFmtId="0" fontId="41" fillId="0" borderId="2" applyNumberFormat="0" applyFill="0" applyAlignment="0" applyProtection="0"/>
    <xf numFmtId="0" fontId="42" fillId="15" borderId="3" applyNumberFormat="0" applyAlignment="0" applyProtection="0"/>
    <xf numFmtId="0" fontId="31" fillId="0" borderId="0" applyNumberFormat="0" applyFill="0" applyBorder="0" applyAlignment="0" applyProtection="0"/>
    <xf numFmtId="0" fontId="43" fillId="16" borderId="4" applyNumberFormat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3" applyNumberFormat="0" applyAlignment="0" applyProtection="0"/>
    <xf numFmtId="0" fontId="37" fillId="19" borderId="0" applyNumberFormat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0" fillId="21" borderId="6" applyNumberFormat="0" applyFont="0" applyAlignment="0" applyProtection="0"/>
    <xf numFmtId="0" fontId="4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50" fillId="0" borderId="9" applyNumberFormat="0" applyFill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60" workbookViewId="0" topLeftCell="A1">
      <selection activeCell="A39" sqref="A39:J39"/>
    </sheetView>
  </sheetViews>
  <sheetFormatPr defaultColWidth="9.00390625" defaultRowHeight="14.25"/>
  <cols>
    <col min="1" max="2" width="10.625" style="1" customWidth="1"/>
    <col min="3" max="3" width="9.375" style="1" customWidth="1"/>
    <col min="4" max="4" width="11.875" style="1" customWidth="1"/>
    <col min="5" max="5" width="11.75390625" style="1" customWidth="1"/>
    <col min="6" max="10" width="10.625" style="1" customWidth="1"/>
    <col min="11" max="13" width="11.50390625" style="1" customWidth="1"/>
    <col min="14" max="16384" width="9.00390625" style="1" customWidth="1"/>
  </cols>
  <sheetData>
    <row r="1" ht="18">
      <c r="A1" s="2"/>
    </row>
    <row r="2" ht="21">
      <c r="A2" s="3"/>
    </row>
    <row r="3" spans="1:11" ht="30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7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6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ht="27">
      <c r="A7" s="7"/>
    </row>
    <row r="8" ht="27">
      <c r="A8" s="7"/>
    </row>
    <row r="9" spans="1:7" ht="27">
      <c r="A9" s="7"/>
      <c r="E9" s="25" t="s">
        <v>2</v>
      </c>
      <c r="F9" s="1">
        <v>20654.81</v>
      </c>
      <c r="G9" s="25" t="s">
        <v>3</v>
      </c>
    </row>
    <row r="10" spans="1:7" ht="27">
      <c r="A10" s="7"/>
      <c r="E10" s="25" t="s">
        <v>4</v>
      </c>
      <c r="F10" s="1">
        <v>71414.16</v>
      </c>
      <c r="G10" s="25" t="s">
        <v>3</v>
      </c>
    </row>
    <row r="11" spans="1:7" ht="27">
      <c r="A11" s="7"/>
      <c r="E11" s="25" t="s">
        <v>5</v>
      </c>
      <c r="F11" s="1">
        <f>SUM(F9:F10)</f>
        <v>92068.97</v>
      </c>
      <c r="G11" s="25" t="s">
        <v>6</v>
      </c>
    </row>
    <row r="12" spans="1:7" ht="27">
      <c r="A12" s="7"/>
      <c r="G12" s="25"/>
    </row>
    <row r="13" ht="27">
      <c r="A13" s="7"/>
    </row>
    <row r="14" spans="1:11" ht="20.2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0" ht="30.75" customHeight="1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1" ht="19.5" customHeight="1">
      <c r="A20" s="12" t="s">
        <v>9</v>
      </c>
      <c r="B20" s="13" t="s">
        <v>10</v>
      </c>
      <c r="C20" s="13" t="s">
        <v>11</v>
      </c>
      <c r="D20" s="13" t="s">
        <v>12</v>
      </c>
      <c r="E20" s="13" t="s">
        <v>13</v>
      </c>
      <c r="F20" s="13" t="s">
        <v>14</v>
      </c>
      <c r="G20" s="13" t="s">
        <v>15</v>
      </c>
      <c r="H20" s="13" t="s">
        <v>16</v>
      </c>
      <c r="I20" s="13" t="s">
        <v>17</v>
      </c>
      <c r="J20" s="13" t="s">
        <v>18</v>
      </c>
      <c r="K20" s="13" t="s">
        <v>19</v>
      </c>
    </row>
    <row r="21" spans="1:11" ht="30" customHeight="1">
      <c r="A21" s="12"/>
      <c r="B21" s="13"/>
      <c r="C21" s="13" t="s">
        <v>20</v>
      </c>
      <c r="D21" s="13" t="s">
        <v>21</v>
      </c>
      <c r="E21" s="13" t="s">
        <v>22</v>
      </c>
      <c r="F21" s="13" t="s">
        <v>23</v>
      </c>
      <c r="G21" s="13" t="s">
        <v>24</v>
      </c>
      <c r="H21" s="13" t="s">
        <v>25</v>
      </c>
      <c r="I21" s="13" t="s">
        <v>26</v>
      </c>
      <c r="J21" s="13" t="s">
        <v>27</v>
      </c>
      <c r="K21" s="13"/>
    </row>
    <row r="22" spans="1:11" ht="19.5" customHeight="1">
      <c r="A22" s="12"/>
      <c r="B22" s="13"/>
      <c r="C22" s="14"/>
      <c r="D22" s="13"/>
      <c r="E22" s="13"/>
      <c r="F22" s="13"/>
      <c r="G22" s="14"/>
      <c r="H22" s="13" t="s">
        <v>28</v>
      </c>
      <c r="I22" s="13" t="s">
        <v>28</v>
      </c>
      <c r="J22" s="13" t="s">
        <v>28</v>
      </c>
      <c r="K22" s="31"/>
    </row>
    <row r="23" spans="1:11" ht="24" customHeight="1">
      <c r="A23" s="12">
        <v>1</v>
      </c>
      <c r="B23" s="13" t="s">
        <v>29</v>
      </c>
      <c r="C23" s="15" t="s">
        <v>30</v>
      </c>
      <c r="D23" s="13"/>
      <c r="E23" s="13" t="s">
        <v>31</v>
      </c>
      <c r="F23" s="13"/>
      <c r="G23" s="15" t="s">
        <v>32</v>
      </c>
      <c r="H23" s="26">
        <v>5765.4</v>
      </c>
      <c r="I23" s="26">
        <f>H23*0.22</f>
        <v>1268.388</v>
      </c>
      <c r="J23" s="26">
        <f>I23+H23</f>
        <v>7033.788</v>
      </c>
      <c r="K23" s="31" t="s">
        <v>33</v>
      </c>
    </row>
    <row r="24" spans="1:11" ht="24.75" customHeight="1">
      <c r="A24" s="12">
        <v>2</v>
      </c>
      <c r="B24" s="16" t="s">
        <v>34</v>
      </c>
      <c r="C24" s="15" t="s">
        <v>30</v>
      </c>
      <c r="D24" s="13"/>
      <c r="E24" s="13" t="s">
        <v>35</v>
      </c>
      <c r="F24" s="13"/>
      <c r="G24" s="15" t="s">
        <v>36</v>
      </c>
      <c r="H24" s="26">
        <v>606</v>
      </c>
      <c r="I24" s="26">
        <v>133.32</v>
      </c>
      <c r="J24" s="26">
        <v>739.32</v>
      </c>
      <c r="K24" s="31" t="s">
        <v>37</v>
      </c>
    </row>
    <row r="25" spans="1:11" ht="19.5" customHeight="1">
      <c r="A25" s="13">
        <v>2</v>
      </c>
      <c r="B25" s="13" t="s">
        <v>38</v>
      </c>
      <c r="C25" s="13" t="s">
        <v>39</v>
      </c>
      <c r="D25" s="13"/>
      <c r="E25" s="13" t="s">
        <v>40</v>
      </c>
      <c r="F25" s="13" t="s">
        <v>41</v>
      </c>
      <c r="G25" s="13">
        <v>0.0625</v>
      </c>
      <c r="H25" s="26">
        <f>44510*1.8*0.0625</f>
        <v>5007.375</v>
      </c>
      <c r="I25" s="26">
        <f>H25*0.22</f>
        <v>1101.6225</v>
      </c>
      <c r="J25" s="26">
        <f>I25+H25</f>
        <v>6108.9974999999995</v>
      </c>
      <c r="K25" s="19" t="s">
        <v>42</v>
      </c>
    </row>
    <row r="26" spans="1:11" ht="19.5" customHeight="1">
      <c r="A26" s="13"/>
      <c r="B26" s="13"/>
      <c r="C26" s="13"/>
      <c r="D26" s="13"/>
      <c r="E26" s="13"/>
      <c r="F26" s="13"/>
      <c r="G26" s="13" t="s">
        <v>43</v>
      </c>
      <c r="H26" s="26"/>
      <c r="I26" s="26"/>
      <c r="J26" s="26"/>
      <c r="K26" s="32" t="s">
        <v>44</v>
      </c>
    </row>
    <row r="27" spans="1:11" ht="25.5" customHeight="1">
      <c r="A27" s="13">
        <v>3</v>
      </c>
      <c r="B27" s="13" t="s">
        <v>45</v>
      </c>
      <c r="C27" s="15" t="s">
        <v>30</v>
      </c>
      <c r="D27" s="13"/>
      <c r="E27" s="13" t="s">
        <v>46</v>
      </c>
      <c r="F27" s="13"/>
      <c r="G27" s="15" t="s">
        <v>47</v>
      </c>
      <c r="H27" s="26">
        <f>1354*4.1</f>
        <v>5551.4</v>
      </c>
      <c r="I27" s="26">
        <f>H27*0.22</f>
        <v>1221.308</v>
      </c>
      <c r="J27" s="26">
        <f>I27+H27</f>
        <v>6772.708</v>
      </c>
      <c r="K27" s="19" t="s">
        <v>48</v>
      </c>
    </row>
    <row r="28" spans="1:11" ht="25.5" customHeight="1">
      <c r="A28" s="13"/>
      <c r="B28" s="13"/>
      <c r="C28" s="13"/>
      <c r="D28" s="13"/>
      <c r="E28" s="13"/>
      <c r="F28" s="13"/>
      <c r="G28" s="13"/>
      <c r="H28" s="26"/>
      <c r="I28" s="26"/>
      <c r="J28" s="26"/>
      <c r="K28" s="19"/>
    </row>
    <row r="29" spans="1:11" ht="24" customHeight="1">
      <c r="A29" s="13"/>
      <c r="B29" s="13"/>
      <c r="C29" s="13"/>
      <c r="D29" s="13"/>
      <c r="E29" s="13"/>
      <c r="F29" s="13"/>
      <c r="G29" s="13"/>
      <c r="H29" s="26"/>
      <c r="I29" s="27"/>
      <c r="J29" s="26"/>
      <c r="K29" s="19"/>
    </row>
    <row r="30" spans="1:11" ht="24.75" customHeight="1">
      <c r="A30" s="17" t="s">
        <v>49</v>
      </c>
      <c r="B30" s="13"/>
      <c r="C30" s="13"/>
      <c r="D30" s="13"/>
      <c r="E30" s="13"/>
      <c r="F30" s="13"/>
      <c r="G30" s="13"/>
      <c r="H30" s="27"/>
      <c r="I30" s="27"/>
      <c r="J30" s="26">
        <f>SUM(J23:J29)</f>
        <v>20654.813499999997</v>
      </c>
      <c r="K30" s="33"/>
    </row>
    <row r="31" spans="1:11" ht="27" customHeight="1">
      <c r="A31" s="18"/>
      <c r="B31" s="18"/>
      <c r="C31" s="18"/>
      <c r="D31" s="18"/>
      <c r="E31" s="18"/>
      <c r="F31" s="18"/>
      <c r="G31" s="18"/>
      <c r="H31" s="18"/>
      <c r="I31" s="18"/>
      <c r="J31" s="34"/>
      <c r="K31" s="29"/>
    </row>
    <row r="32" spans="1:11" ht="19.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9.5" customHeight="1">
      <c r="A33" s="19" t="s">
        <v>51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9.5" customHeight="1">
      <c r="A34" s="19" t="s">
        <v>52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0" ht="19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9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27">
      <c r="A38" s="7" t="s">
        <v>7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9.5" customHeight="1">
      <c r="A39" s="10" t="s">
        <v>53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1" ht="19.5" customHeight="1">
      <c r="A40" s="22" t="s">
        <v>54</v>
      </c>
      <c r="B40" s="23" t="s">
        <v>55</v>
      </c>
      <c r="C40" s="23" t="s">
        <v>56</v>
      </c>
      <c r="D40" s="23" t="s">
        <v>57</v>
      </c>
      <c r="E40" s="28" t="s">
        <v>58</v>
      </c>
      <c r="F40" s="23" t="s">
        <v>59</v>
      </c>
      <c r="G40" s="23" t="s">
        <v>60</v>
      </c>
      <c r="H40" s="23" t="s">
        <v>61</v>
      </c>
      <c r="I40" s="23" t="s">
        <v>62</v>
      </c>
      <c r="J40" s="23" t="s">
        <v>63</v>
      </c>
      <c r="K40" s="23" t="s">
        <v>64</v>
      </c>
    </row>
    <row r="41" spans="1:11" ht="30" customHeight="1">
      <c r="A41" s="12"/>
      <c r="B41" s="13"/>
      <c r="C41" s="13" t="s">
        <v>20</v>
      </c>
      <c r="D41" s="13" t="s">
        <v>21</v>
      </c>
      <c r="E41" s="13" t="s">
        <v>22</v>
      </c>
      <c r="F41" s="13" t="s">
        <v>23</v>
      </c>
      <c r="G41" s="13" t="s">
        <v>24</v>
      </c>
      <c r="H41" s="13" t="s">
        <v>25</v>
      </c>
      <c r="I41" s="13" t="s">
        <v>26</v>
      </c>
      <c r="J41" s="13" t="s">
        <v>27</v>
      </c>
      <c r="K41" s="13"/>
    </row>
    <row r="42" spans="1:11" ht="19.5" customHeight="1">
      <c r="A42" s="12"/>
      <c r="B42" s="13"/>
      <c r="C42" s="14"/>
      <c r="D42" s="13"/>
      <c r="E42" s="17" t="s">
        <v>65</v>
      </c>
      <c r="F42" s="29"/>
      <c r="G42" s="17" t="s">
        <v>66</v>
      </c>
      <c r="H42" s="13" t="s">
        <v>28</v>
      </c>
      <c r="I42" s="13" t="s">
        <v>28</v>
      </c>
      <c r="J42" s="13" t="s">
        <v>28</v>
      </c>
      <c r="K42" s="31" t="s">
        <v>33</v>
      </c>
    </row>
    <row r="43" spans="1:11" ht="19.5" customHeight="1">
      <c r="A43" s="13">
        <v>1</v>
      </c>
      <c r="B43" s="13" t="s">
        <v>67</v>
      </c>
      <c r="C43" s="13" t="s">
        <v>68</v>
      </c>
      <c r="D43" s="13" t="s">
        <v>69</v>
      </c>
      <c r="E43" s="26">
        <v>6300</v>
      </c>
      <c r="F43" s="30"/>
      <c r="G43" s="13">
        <v>3</v>
      </c>
      <c r="H43" s="26">
        <f>G43*E43</f>
        <v>18900</v>
      </c>
      <c r="I43" s="26">
        <f>H43*0.22</f>
        <v>4158</v>
      </c>
      <c r="J43" s="26">
        <f>I43+H43</f>
        <v>23058</v>
      </c>
      <c r="K43" s="31" t="s">
        <v>70</v>
      </c>
    </row>
    <row r="44" spans="1:11" ht="19.5" customHeight="1">
      <c r="A44" s="13"/>
      <c r="B44" s="13"/>
      <c r="C44" s="13"/>
      <c r="D44" s="13"/>
      <c r="E44" s="26"/>
      <c r="F44" s="30"/>
      <c r="G44" s="13"/>
      <c r="H44" s="26"/>
      <c r="I44" s="26"/>
      <c r="J44" s="26"/>
      <c r="K44" s="19" t="s">
        <v>71</v>
      </c>
    </row>
    <row r="45" spans="1:11" ht="19.5" customHeight="1">
      <c r="A45" s="13"/>
      <c r="B45" s="13"/>
      <c r="C45" s="13"/>
      <c r="D45" s="13" t="s">
        <v>72</v>
      </c>
      <c r="E45" s="26">
        <v>7200</v>
      </c>
      <c r="F45" s="29"/>
      <c r="G45" s="13">
        <v>2</v>
      </c>
      <c r="H45" s="26">
        <f>G45*E45</f>
        <v>14400</v>
      </c>
      <c r="I45" s="26">
        <f>H45*0.22</f>
        <v>3168</v>
      </c>
      <c r="J45" s="26">
        <f>I45+H45</f>
        <v>17568</v>
      </c>
      <c r="K45" s="19" t="s">
        <v>73</v>
      </c>
    </row>
    <row r="46" spans="1:11" ht="19.5" customHeight="1">
      <c r="A46" s="13"/>
      <c r="B46" s="13"/>
      <c r="C46" s="13"/>
      <c r="D46" s="13" t="s">
        <v>74</v>
      </c>
      <c r="E46" s="26">
        <v>5400</v>
      </c>
      <c r="F46" s="29"/>
      <c r="G46" s="13">
        <v>1.8</v>
      </c>
      <c r="H46" s="26">
        <f>G46*E46</f>
        <v>9720</v>
      </c>
      <c r="I46" s="26">
        <f>H46*0.22</f>
        <v>2138.4</v>
      </c>
      <c r="J46" s="26">
        <f>I46+H46</f>
        <v>11858.4</v>
      </c>
      <c r="K46" s="19" t="s">
        <v>48</v>
      </c>
    </row>
    <row r="47" spans="1:11" ht="30" customHeight="1">
      <c r="A47" s="13">
        <v>2</v>
      </c>
      <c r="B47" s="13" t="s">
        <v>75</v>
      </c>
      <c r="C47" s="13" t="s">
        <v>76</v>
      </c>
      <c r="D47" s="13" t="s">
        <v>69</v>
      </c>
      <c r="E47" s="26">
        <v>1880</v>
      </c>
      <c r="F47" s="29"/>
      <c r="G47" s="13">
        <v>3</v>
      </c>
      <c r="H47" s="26">
        <f>G47*E47</f>
        <v>5640</v>
      </c>
      <c r="I47" s="26">
        <f>H47*0.22</f>
        <v>1240.8</v>
      </c>
      <c r="J47" s="26">
        <f>I47+H47</f>
        <v>6880.8</v>
      </c>
      <c r="K47" s="19"/>
    </row>
    <row r="48" spans="1:11" ht="30" customHeight="1">
      <c r="A48" s="13"/>
      <c r="B48" s="13"/>
      <c r="C48" s="13"/>
      <c r="D48" s="13" t="s">
        <v>77</v>
      </c>
      <c r="E48" s="26">
        <v>2599</v>
      </c>
      <c r="F48" s="29"/>
      <c r="G48" s="13">
        <v>3.8</v>
      </c>
      <c r="H48" s="26">
        <f>G48*E48</f>
        <v>9876.199999999999</v>
      </c>
      <c r="I48" s="26">
        <f>H48*0.22</f>
        <v>2172.7639999999997</v>
      </c>
      <c r="J48" s="26">
        <f>I48+H48</f>
        <v>12048.963999999998</v>
      </c>
      <c r="K48" s="19"/>
    </row>
    <row r="49" spans="1:11" ht="30" customHeight="1">
      <c r="A49" s="17" t="s">
        <v>49</v>
      </c>
      <c r="B49" s="14"/>
      <c r="C49" s="14"/>
      <c r="D49" s="14"/>
      <c r="E49" s="14"/>
      <c r="F49" s="29"/>
      <c r="G49" s="26"/>
      <c r="H49" s="14"/>
      <c r="I49" s="14"/>
      <c r="J49" s="26">
        <f>SUM(J43:J48)</f>
        <v>71414.164</v>
      </c>
      <c r="K49" s="19"/>
    </row>
    <row r="50" spans="1:11" ht="27" customHeight="1">
      <c r="A50" s="18"/>
      <c r="B50" s="18"/>
      <c r="C50" s="18"/>
      <c r="D50" s="18"/>
      <c r="E50" s="18"/>
      <c r="F50" s="18"/>
      <c r="G50" s="18"/>
      <c r="H50" s="18"/>
      <c r="I50" s="18"/>
      <c r="J50" s="34"/>
      <c r="K50" s="13"/>
    </row>
    <row r="51" spans="1:11" ht="19.5" customHeight="1">
      <c r="A51" s="19" t="s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9.5" customHeight="1">
      <c r="A52" s="19" t="s">
        <v>78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0" ht="19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9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9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9.5" customHeight="1">
      <c r="A56" s="24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8">
      <c r="A57" s="24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8">
      <c r="A58" s="24"/>
      <c r="B58" s="21"/>
      <c r="C58" s="21"/>
      <c r="D58" s="21"/>
      <c r="E58" s="21"/>
      <c r="F58" s="21"/>
      <c r="G58" s="21"/>
      <c r="H58" s="21"/>
      <c r="I58" s="21"/>
      <c r="J58" s="21"/>
    </row>
  </sheetData>
  <sheetProtection/>
  <mergeCells count="50">
    <mergeCell ref="A3:K3"/>
    <mergeCell ref="A4:K4"/>
    <mergeCell ref="A5:K5"/>
    <mergeCell ref="A6:K6"/>
    <mergeCell ref="A14:K14"/>
    <mergeCell ref="A15:K15"/>
    <mergeCell ref="A18:J18"/>
    <mergeCell ref="A19:J19"/>
    <mergeCell ref="A31:I31"/>
    <mergeCell ref="A32:K32"/>
    <mergeCell ref="A33:K33"/>
    <mergeCell ref="A34:K34"/>
    <mergeCell ref="A35:J35"/>
    <mergeCell ref="A37:J37"/>
    <mergeCell ref="A38:J38"/>
    <mergeCell ref="A39:J39"/>
    <mergeCell ref="A50:I50"/>
    <mergeCell ref="A51:K51"/>
    <mergeCell ref="A52:K52"/>
    <mergeCell ref="A53:J53"/>
    <mergeCell ref="A55:J55"/>
    <mergeCell ref="A56:J56"/>
    <mergeCell ref="A20:A22"/>
    <mergeCell ref="A25:A26"/>
    <mergeCell ref="A40:A42"/>
    <mergeCell ref="A43:A46"/>
    <mergeCell ref="A47:A48"/>
    <mergeCell ref="B20:B22"/>
    <mergeCell ref="B25:B26"/>
    <mergeCell ref="B40:B42"/>
    <mergeCell ref="B43:B46"/>
    <mergeCell ref="B47:B48"/>
    <mergeCell ref="C25:C26"/>
    <mergeCell ref="C43:C46"/>
    <mergeCell ref="C47:C48"/>
    <mergeCell ref="D25:D26"/>
    <mergeCell ref="D43:D44"/>
    <mergeCell ref="E25:E26"/>
    <mergeCell ref="E43:E44"/>
    <mergeCell ref="F25:F26"/>
    <mergeCell ref="F43:F44"/>
    <mergeCell ref="G43:G44"/>
    <mergeCell ref="H25:H26"/>
    <mergeCell ref="H43:H44"/>
    <mergeCell ref="I25:I26"/>
    <mergeCell ref="I43:I44"/>
    <mergeCell ref="J25:J26"/>
    <mergeCell ref="J43:J44"/>
    <mergeCell ref="K20:K21"/>
    <mergeCell ref="K40:K41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园山城建办</cp:lastModifiedBy>
  <cp:lastPrinted>2017-05-19T20:15:38Z</cp:lastPrinted>
  <dcterms:created xsi:type="dcterms:W3CDTF">1984-05-09T09:29:59Z</dcterms:created>
  <dcterms:modified xsi:type="dcterms:W3CDTF">2023-11-22T09:10:33Z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E5802EF701314C539DE4B3B10D357512_12</vt:lpwstr>
  </property>
  <property fmtid="{D5CDD505-2E9C-101B-9397-08002B2CF9AE}" pid="4" name="퀀_generated_2.-2147483648">
    <vt:i4>2052</vt:i4>
  </property>
</Properties>
</file>