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795" windowHeight="12435"/>
  </bookViews>
  <sheets>
    <sheet name="季度" sheetId="3" r:id="rId1"/>
  </sheets>
  <definedNames>
    <definedName name="_xlnm.Print_Titles" localSheetId="0">季度!$3:$3</definedName>
  </definedNames>
  <calcPr calcId="144525"/>
</workbook>
</file>

<file path=xl/sharedStrings.xml><?xml version="1.0" encoding="utf-8"?>
<sst xmlns="http://schemas.openxmlformats.org/spreadsheetml/2006/main" count="913" uniqueCount="353">
  <si>
    <t>附件1</t>
  </si>
  <si>
    <t>2023年7-9月份龙岗区建设工程招标计划表</t>
  </si>
  <si>
    <t>项目类型</t>
  </si>
  <si>
    <t>序号</t>
  </si>
  <si>
    <t>招标人</t>
  </si>
  <si>
    <t>拟招标工程名称</t>
  </si>
  <si>
    <t>招标估价（万元）</t>
  </si>
  <si>
    <t>拟发包内容</t>
  </si>
  <si>
    <t>拟采用的招标方式</t>
  </si>
  <si>
    <t>预计招标时间</t>
  </si>
  <si>
    <t>备注
（需填写）</t>
  </si>
  <si>
    <t>施工类</t>
  </si>
  <si>
    <t>龙岗区建筑工务署</t>
  </si>
  <si>
    <t>香港中文大学（深圳）租赁住房改造工程</t>
  </si>
  <si>
    <t>施工</t>
  </si>
  <si>
    <t>公开招标</t>
  </si>
  <si>
    <t>2023年7月</t>
  </si>
  <si>
    <t>本季度新增</t>
  </si>
  <si>
    <t>AEO企业培育及国际互认合作基地改造项目</t>
  </si>
  <si>
    <t>横岗街道富康路市政工程</t>
  </si>
  <si>
    <t>大岭路、大岭山社区公园及两座变电站两通一平工程</t>
  </si>
  <si>
    <t>君子布河支三平龙西路以上段河道综合整治工程</t>
  </si>
  <si>
    <t>布吉街道创进路市政工程</t>
  </si>
  <si>
    <t>宝龙街道三棵松高压迁改工程涉铁安全防护工程</t>
  </si>
  <si>
    <t>2023年8月</t>
  </si>
  <si>
    <t>龙翔大道品质提升项目</t>
  </si>
  <si>
    <t>按年度计划开展</t>
  </si>
  <si>
    <t>龙岗国际艺术中心</t>
  </si>
  <si>
    <t>装饰装修工程</t>
  </si>
  <si>
    <t>代建单位未定</t>
  </si>
  <si>
    <t>国际低碳城低碳展厅工程</t>
  </si>
  <si>
    <t>国际低碳城 B 馆报告厅提升工程</t>
  </si>
  <si>
    <t>华润置地城市运营管理（深圳）有限公司</t>
  </si>
  <si>
    <t>大运AI小镇产业大道品质提升工程</t>
  </si>
  <si>
    <t>2023年9月</t>
  </si>
  <si>
    <t>第四季度提前到本季度</t>
  </si>
  <si>
    <t>区政务服务数据管理局</t>
  </si>
  <si>
    <t>龙岗区智慧交通二期建设工程项目（一阶段）</t>
  </si>
  <si>
    <t>主要建设内容包括前端外场设施、设施管理平台、机房工程及配套信息化工程。本次招标内容包括不限于前端外场设施、设施管理平台、机房工程及配套信息化工程等，具体详见施工图纸及工程量清单。</t>
  </si>
  <si>
    <t xml:space="preserve"> 深圳市龙岗信息管道有限公司</t>
  </si>
  <si>
    <t>龙岗区城中村弱电整治地下管道、四合一终端箱体项目</t>
  </si>
  <si>
    <t>对龙岗区329个城中村的弱电管线开展集中整治工作，按照“资源复用、开放共享”的建设原则，充分借鉴试点村模式在经济可行性等方面的经验，由对符合整治条件的村补充建设管道及安装四合一终端箱。</t>
  </si>
  <si>
    <t>拟分三个标段进行招标</t>
  </si>
  <si>
    <t>润粤商业管理（深圳）有限公司</t>
  </si>
  <si>
    <t>大运中心公益智能跑道建设及“一场两馆”大修重置工程项目施工总承包工程</t>
  </si>
  <si>
    <t>项目位于龙岗区龙城街道龙翔大道与龙飞大道交汇处，总占地面积为52万㎡，总建筑面积为39万㎡，本工程（一期）为原有场馆更新维护及后期文体运营，建筑面积为29.79万㎡。大运中心公益智能跑道建设及“一场两馆”大修重置工程（一期工程）的建设内容主要包括两部分：（一）大运中心“一场两馆”的改造提升，主要涵盖既有建筑的维护与改造（包括：强电改造、弱电改造、给排水改造、消防系统改造、电梯改造、外立面幕墙改造、土建改造等）；（二）新建公益智能跑道。</t>
  </si>
  <si>
    <t>第二季度延迟到本季度</t>
  </si>
  <si>
    <t>深圳市天健地产集团有限公司</t>
  </si>
  <si>
    <t>平湖北部新城文化中心基坑及土石方工程</t>
  </si>
  <si>
    <t>基坑工程及土石方工程</t>
  </si>
  <si>
    <t>深圳市龙投文体发展有限公司</t>
  </si>
  <si>
    <t>龙城街道文体中心PPP项目</t>
  </si>
  <si>
    <t>龙城项目施工总承包（不含地基与基础）</t>
  </si>
  <si>
    <t>2023年6月</t>
  </si>
  <si>
    <t>龙岗区水务局</t>
  </si>
  <si>
    <t>嶂背片区污水资源化利用工程施工</t>
  </si>
  <si>
    <t xml:space="preserve"> 2022-10-24至2022-12-23</t>
  </si>
  <si>
    <t>暂不具备招标条件推迟招标时间待定</t>
  </si>
  <si>
    <t>华润（深圳）有限公司</t>
  </si>
  <si>
    <t>2021年龙岗区龙岗河流域、观澜河流域、深圳河流域水务工程（碧道建设部分）干流碧道非示范段10KV外电工程</t>
  </si>
  <si>
    <t>2023-07-16至2023-09-14</t>
  </si>
  <si>
    <t>2021年龙岗区龙岗河流域、观澜河流域、深圳河流域水务工程（碧道建设部分）龙岗河干流碧道非示范段建筑工程</t>
  </si>
  <si>
    <t>深圳市利源水务设计咨询有限公司</t>
  </si>
  <si>
    <r>
      <rPr>
        <sz val="15"/>
        <color theme="1"/>
        <rFont val="仿宋"/>
        <charset val="134"/>
      </rPr>
      <t>龙岗区社区给水管网改造工程（查漏补缺）</t>
    </r>
    <r>
      <rPr>
        <sz val="14"/>
        <color rgb="FF333333"/>
        <rFont val="仿宋"/>
        <charset val="134"/>
      </rPr>
      <t>-布吉供水有限公司供水片区项目施工</t>
    </r>
  </si>
  <si>
    <t>拟对龙岗区布吉、吉华、南湾、坂田等四个街道69个城中村进行供水管网改造工程施工</t>
  </si>
  <si>
    <t>匡算总投资的85%预估建安费</t>
  </si>
  <si>
    <r>
      <rPr>
        <sz val="15"/>
        <color theme="1"/>
        <rFont val="仿宋"/>
        <charset val="134"/>
      </rPr>
      <t>龙岗区优质饮用水入户工程（查漏补缺）</t>
    </r>
    <r>
      <rPr>
        <sz val="14"/>
        <color rgb="FF333333"/>
        <rFont val="仿宋"/>
        <charset val="134"/>
      </rPr>
      <t>-布吉供水有限公司供水片区项目施工</t>
    </r>
  </si>
  <si>
    <t>拟对龙岗区布吉、吉华、南湾、坂田等四个街道10个小区进行供水管网及入户前立管、管网改造工程施工</t>
  </si>
  <si>
    <t>龙岗区二次供水设施提标改造工程（查漏补缺）-布吉供水有限公司供水片区项目施工</t>
  </si>
  <si>
    <t>拟对龙岗区布吉、吉华、南湾、坂田等四个街道107个小区（110座水泵房）进行二次供水加压设施提标改造工程施工</t>
  </si>
  <si>
    <t>深圳市深水龙岗水务集团有限公司</t>
  </si>
  <si>
    <t>龙岗区2023年给水管网改造工程（企业投资）-龙城分公司供水片区</t>
  </si>
  <si>
    <t>龙岗区2023年给水管网改造工程（企业投资）-龙城分公司供水片区施工</t>
  </si>
  <si>
    <t>第2季度延迟到本季度</t>
  </si>
  <si>
    <t>坪山水司秀明路等部分路段给水管网改造工程</t>
  </si>
  <si>
    <t>坪山水司秀明路等部分路段给水管网改造工程施工</t>
  </si>
  <si>
    <t>深圳市公安局龙岗分局</t>
  </si>
  <si>
    <t>龙岗公安分局执法办案管理中心项目</t>
  </si>
  <si>
    <t>将龙岗区新看守所综合楼副楼改造为龙岗分局智能执法办案管理中心，合计改造面积约2400平方米。</t>
  </si>
  <si>
    <t>龙岗公安分局荷谷美苑备勤用房改造工程</t>
  </si>
  <si>
    <t>将荷谷美苑备勤用房进行装修改造</t>
  </si>
  <si>
    <t>深圳市龙岗区投资控股集团有限公司</t>
  </si>
  <si>
    <t>龙岗区宝龙街道上井片区工业地块统筹开发项目（05-04-02地块主体施工工程）</t>
  </si>
  <si>
    <t>龙岗区宝龙街道上井片区工业地块统筹开发项目05-04-02地块主体施工工程</t>
  </si>
  <si>
    <t>2023年8月月</t>
  </si>
  <si>
    <t>深圳市盛鑫实业发展有限公司</t>
  </si>
  <si>
    <t>龙岗区宝龙街道上井片区工业地块统筹开发项目（05-02、05-03、05-04-01地块设计和施工（DB））</t>
  </si>
  <si>
    <t>龙岗区宝龙街道上井片区工业地块统筹开发项目05-02、05-03、05-04-01地块设计和施工</t>
  </si>
  <si>
    <t>招标方案暂未确定，后续亦有可能采用设计和施工分开招标的方式。</t>
  </si>
  <si>
    <t>坂田街道</t>
  </si>
  <si>
    <t>坂田街道立体人行过街设施工程（二期）</t>
  </si>
  <si>
    <t>两座人行过街天桥及附属设施。</t>
  </si>
  <si>
    <t>延迟到本季度</t>
  </si>
  <si>
    <t>2022年坂田街道6处地质灾害和危险边坡治理工程</t>
  </si>
  <si>
    <t xml:space="preserve">该工程包括对坂田街道辖区内6处评估为危险性中等的地质灾害和危险边坡进行治理：1.田村路54号后边坡，边坡长度50m，边坡高度6m，坡度45°～60°，拟采用格构梁+锚杆对边坡进行加固；2.远雄大厦北侧山体边坡，边坡长度80m，边坡高度 6-10m，坡度60°，拟采用格构梁+锚杆进行加固；3.五和和勘村立体停车场后侧挡墙，边坡长度100m，边坡高度4～5m，坡度90°，拟采用桩板墙进行加固；4.和磡北一巷1-9号北侧挡墙，长度50m，高度2m，坡度90°，拟采用钢筋混凝土挡墙进行加固；5.布龙路与环城南路交汇处边坡，长度50m，高度6～10m，坡度40°～50°，拟采用格构梁+锚杆进行加固；6.岗头社区岗头发展大厦北侧边坡，长度150m，高度6～8m，坡度50°～60° ，拟采用格构梁+锚杆进行加固。
</t>
  </si>
  <si>
    <t xml:space="preserve">坂田街道2023年城中村环境补短板工程
</t>
  </si>
  <si>
    <t>主要建设内容为城中村路面提升、巷道铺砖、立面刷新、广告治理、弱电捆扎废线清理、城市家具完善、黄土裸露整治及绿化清理等</t>
  </si>
  <si>
    <t>坂田街道坂旺路和规划一路（坂旺路—坂锦路）市政工程</t>
  </si>
  <si>
    <t xml:space="preserve">坂旺路全长为222.142m，道路红线宽为15m；规划一路全长约114.762m，道路红线宽为13m。工程内容包括：道路工程、给水工程、雨水工程、污水工程、电力工程、通信工程、照明工程、燃气工程、绿化工程、交通工程、海绵城市、交通疏解等。
</t>
  </si>
  <si>
    <t>坂田街道13单元03-13地块配套工程</t>
  </si>
  <si>
    <t>对13单元03-13地块配套工程进行三通一平处置及边坡防护。</t>
  </si>
  <si>
    <t>宝龙街道办事处</t>
  </si>
  <si>
    <t>宝龙街道人大代表之家装修布展工程</t>
  </si>
  <si>
    <t>装饰装修、布展</t>
  </si>
  <si>
    <t>宝龙街道同德社区浪背工业区路雅阁斯丹和大境家私厂后侧挡墙治理工程</t>
  </si>
  <si>
    <t>挡墙治理</t>
  </si>
  <si>
    <t>宝龙街道龙新社区原汤原味驴庄（原金沙山庄）后侧边坡治理工程</t>
  </si>
  <si>
    <t>边坡治理</t>
  </si>
  <si>
    <t>宝龙新能源产业基地展示服务中心及公园项目园林景观工程</t>
  </si>
  <si>
    <t>园建、绿化、室外泛光照明、室外标识、室外体育工艺等</t>
  </si>
  <si>
    <t>宝龙新能源产业基地展示服务中心及公园项目总承包工程</t>
  </si>
  <si>
    <t>总承包</t>
  </si>
  <si>
    <t>中国一冶集团有限公司</t>
  </si>
  <si>
    <t>宝龙生物药创新发展先导区雨水箱涵迁改工程施工总承包</t>
  </si>
  <si>
    <t>施工总承包</t>
  </si>
  <si>
    <t>科创一路(科创支路-翠宝西路)市政工程、科创三路市政工程、诚信西路(科创一路-科创三路)市政工程及翠宝西路(科创一路-科创三路)市政工程施工总承包</t>
  </si>
  <si>
    <t>4个项目施工总承包批量招标，具体以实际招标为准</t>
  </si>
  <si>
    <t>科创二路(诚信西路-翠宝西路)市政工程及宝迪二路(科创一路-科创三路)市政工程施工总承包</t>
  </si>
  <si>
    <t>2个项目施工总承包批量招标，具体以实际招标为准</t>
  </si>
  <si>
    <t>宝龙街道2023年第三批社区“民生微实事·大盆菜”</t>
  </si>
  <si>
    <t>共22个工程类项目批量招标，标段划分待定</t>
  </si>
  <si>
    <t>宝龙街道2023年城中村环境补短板工程</t>
  </si>
  <si>
    <t>城中村的道路白改黑及路面修复、井盖提升改造、首层外立面刷漆、店招招牌等。</t>
  </si>
  <si>
    <t>北京中医药大学深圳医院（龙岗）</t>
  </si>
  <si>
    <t>后勤楼改造工程</t>
  </si>
  <si>
    <t>主要改造内容包括：室内装饰、南北外立面部分墙砖翻新、管线迁改工程、给排水工程、消防水工程、空调工程、强电工程、弱电工程、消防电工程、电梯工程等。</t>
  </si>
  <si>
    <t>临床教学用房装修工程</t>
  </si>
  <si>
    <t>本项目改造场地位于深圳市龙岗区龙飞大道669号，天昊华庭商业4区A段裙楼。改造内容主要为：室内装饰、管线迁改工程、给排水工程、消防水工程、空调工程、强电工程、弱电工程、消防电工程、电梯工程等。</t>
  </si>
  <si>
    <t>布吉街道办事处</t>
  </si>
  <si>
    <t>深圳东站西广场出站口改造工程</t>
  </si>
  <si>
    <t>162万元</t>
  </si>
  <si>
    <t>深圳东站西广场出站口改造工程施工</t>
  </si>
  <si>
    <t>第1季度延迟到本季度</t>
  </si>
  <si>
    <t>长青路、长盛路、长龙路、长吉路道路交通安全隐患整治项目</t>
  </si>
  <si>
    <t>190万元</t>
  </si>
  <si>
    <t>长青路、长盛路、长龙路、长吉路道路交通安全隐患整治项目施工</t>
  </si>
  <si>
    <t>布吉街道怡康花园后侧挡墙治理工程</t>
  </si>
  <si>
    <t>332万元</t>
  </si>
  <si>
    <t>布吉街道怡康花园后侧挡墙治理工程施工</t>
  </si>
  <si>
    <t>横岗街道办</t>
  </si>
  <si>
    <t>红棉体育公园工程</t>
  </si>
  <si>
    <t>公开</t>
  </si>
  <si>
    <t>8---11</t>
  </si>
  <si>
    <t>横岗街道深岭路市政工程</t>
  </si>
  <si>
    <t>9---11</t>
  </si>
  <si>
    <t>深华街市政工程</t>
  </si>
  <si>
    <t>横岗街道联盛路市政工程</t>
  </si>
  <si>
    <t>横岗街道2023年城中村环境补短板工程</t>
  </si>
  <si>
    <t>8月</t>
  </si>
  <si>
    <t>预计建安费2550万元，总投资3000万元。</t>
  </si>
  <si>
    <t>横岗街道新塘坑古树公园工程</t>
  </si>
  <si>
    <t>7月</t>
  </si>
  <si>
    <t>预计建安费162万元，总投资189.15万元。</t>
  </si>
  <si>
    <t>横岗街道山塘工业区15栋北侧边坡等2处地质灾害和危险边坡治理工程</t>
  </si>
  <si>
    <t>吉华街道办</t>
  </si>
  <si>
    <t>吉华街道水径路西段市政工程</t>
  </si>
  <si>
    <t>道路工程、等级为城市次干道。</t>
  </si>
  <si>
    <t>2023年8月至9月</t>
  </si>
  <si>
    <t>吉华街道2023年城中村环境补短板工程</t>
  </si>
  <si>
    <t>包括塘园新村、松园新村下村、塘径新村、翠隆花园、下水径新村5个城中村道路白改黑。</t>
  </si>
  <si>
    <t>吉华街道2023年第二批社区民生微实事大盆菜工程施工类市政公用工程</t>
  </si>
  <si>
    <t>打包批量招标（共4个项目）</t>
  </si>
  <si>
    <t>龙城街道办事处</t>
  </si>
  <si>
    <t>龙城街道2023年第二批社区“民生微实事·大盆菜”项目——施工类市政公用工程</t>
  </si>
  <si>
    <t>第二批大盆菜市政类项目打包批量招标</t>
  </si>
  <si>
    <t>龙城街道2023年第二批社区“民生微实事·大盆菜”项目——施工类钢结构工程</t>
  </si>
  <si>
    <t>第二批大盆菜钢结构类项目打包批量招标</t>
  </si>
  <si>
    <t>龙城街道2023年城中村环境补短板工程</t>
  </si>
  <si>
    <t xml:space="preserve"> 8个城中村建筑立面3米以下改造</t>
  </si>
  <si>
    <t>龙城街道体育新城天昊华庭集体安置商铺分割工程</t>
  </si>
  <si>
    <t>商铺砌墙分割</t>
  </si>
  <si>
    <t>龙城街道嶂背路48号15栋厂房后侧和嶂背新小区61号居民楼后侧等2处地质灾害和危险边坡治理工程</t>
  </si>
  <si>
    <t>2处边坡治理</t>
  </si>
  <si>
    <t>龙岗街道办事处</t>
  </si>
  <si>
    <t>龙岗街道2023年城中村环境补短板工程</t>
  </si>
  <si>
    <t xml:space="preserve">   拟对龙岗街道6个城中村（上进邱屋片区、罗瑞合、龙溪村、宝龙小区、东三村、刘屋村）道路白改黑、巷道铺装、井盖抬升、首层外立面刷漆、增加标识节点、巷道标识标牌、散水台改造、设施提升、美化绿化等。</t>
  </si>
  <si>
    <t>2023 年第二批社区“民生微实事·大盆菜”项目-施工类市政公用工程</t>
  </si>
  <si>
    <t>环境整治、路面修复、路面硬底化、人行道修复等</t>
  </si>
  <si>
    <t>龙岗街道仙城路（龙凤路—新城路）市政工程</t>
  </si>
  <si>
    <t>道路、交通设施、给排水、电力照明、通信、燃气、绿化、交通疏解工程等</t>
  </si>
  <si>
    <t>南湾街道办事处</t>
  </si>
  <si>
    <t>平吉大道友信食品城人行天桥新建工程</t>
  </si>
  <si>
    <t>主桥跨23.5+23.5m，桥宽5.5m（含栏杆），建筑面积约259㎡，两侧梯道宽4.1m（含栏杆），建筑面积约360㎡，主桥及梯道均设置顶棚，另外在桥头两侧设置垂直升降电梯。</t>
  </si>
  <si>
    <t>南湾街道布澜路路口人行天桥工程</t>
  </si>
  <si>
    <t>主桥采用“”型布跨方式，跨径组合(14.7+26.7+24)+(37+25)m;钢结构箱梁梁高1.6m，梁宽4.5m。天桥分别位于四角点位置设置梯道，方便行人过街主梁端设置垂直升降电梯以满足无障碍要求。主桥4.5m=0.5(花槽)+0.25(栏杆)+3.0(人行道)+0.25(栏杆)+0.5(花槽)。另外，新钢结枃连廊与拟建“布澜路口站”云巴站衔接，连廊长度约60米(30+30)，宽度与主桥宽度相同(4.5m)。</t>
  </si>
  <si>
    <t>沙平南路（丹沙路-吉厦人行天桥段）改造工程</t>
  </si>
  <si>
    <t>本项目为改造道路，起点为现状丹沙路，终点在吉厦人行天桥位置接现状已改造后沙平南路，设计全长约770m，基本呈南北走向。拟建道路红线宽度为11.5m，双向两车道，设计车速为 30KM/h，道路等级为城市支路。本项目包含道路工程、交通工程、景观工程、给排水工程及桥梁工程，建设内容包括新建道路交通设施、桥梁工程、慢行系统、各类市政管线、绿化以及海绵城市系统等主要内容。</t>
  </si>
  <si>
    <t>南湾街道2023年城中村市容环境提升补短板项目</t>
  </si>
  <si>
    <t>南湾街道选取了新洲小区、圆墩小区、南新小区、厦村、丹平东小区、普强小区共计6个村作为城中村市容环境提升补短板建设项目。南湾街道拟通过“1+5+N”推进南湾街道城中村品质提升。项目主要建设内容包括城中村路面提升、立面打造、城市家具完善、黄土裸露整治及绿化清理等方面。</t>
  </si>
  <si>
    <t>南湾街道2023年机非隔离护栏工程</t>
  </si>
  <si>
    <t>南湾街道辖区范围内机非隔离护栏施工</t>
  </si>
  <si>
    <t>坪地街道办事处</t>
  </si>
  <si>
    <t>坪馨苑近零碳社区试点改造提升工程</t>
  </si>
  <si>
    <t>工程建设内容包括有既有建筑改造工程、绿化工程、配套设施工程、低碳智慧管理平台与浸入式场景搭建、文物修缮及活化利用等。</t>
  </si>
  <si>
    <t>坪地街道2023年城中村环境补短板工程</t>
  </si>
  <si>
    <t xml:space="preserve"> 项目主要建设内容包括城中村路面提升、立面打造、城市家具完善、黄土裸露整治及绿化清理等方面。</t>
  </si>
  <si>
    <t>2023年坪地街道2处地质灾害和危险边坡治理工程</t>
  </si>
  <si>
    <t>对尚笠五金厂内边坡、六联小学挡墙等2处评估为危险性中等的地质灾害和危险边坡进行治理。</t>
  </si>
  <si>
    <t>园山街道办事处</t>
  </si>
  <si>
    <t>园山街道2023年第一批社区“民生微实事·大盆菜”项目-大康社区党群服务中心升级改造</t>
  </si>
  <si>
    <t>对大康社区党群服务中心升级改造，解决屋顶漏雨问题，对室内破烂处进行修补、翻新等。</t>
  </si>
  <si>
    <t>园山街道大康社区环山路1号后边坡等3处危险边坡和地质灾害治理工程</t>
  </si>
  <si>
    <t>包括大康社区环山路1号后边坡、大运软件小镇68号后侧边坡、大康社区康贤路与大康路交叉口东侧200米处挡墙。</t>
  </si>
  <si>
    <t>园山街道2023年城中村环境补短板工程</t>
  </si>
  <si>
    <t>包括安良社区六村（含沙排新村）、保安社区简龙村、马六村（含龙苑新村）大康社区龙村、西坑社区二村等（5+N），主要建设内容为城中村路面提升、巷道铺砖、立面刷新、广告治理、弱电捆扎废线清理、城市家具完善、黄土裸露整治及绿化清理等，合计估算投资3000万元。</t>
  </si>
  <si>
    <t>园山街道辖区“有路（含公园、绿道）无灯”改造工程</t>
  </si>
  <si>
    <t>项目实施范围包括园山街道辖区的公园、巷道、绿道，其中改造绿道总长约9530米、道路总长约15600米、公园13个，共新建路灯约1527盏，其中普通路灯约496盏，庭院灯1031盏（包括绿道及公园内预留多功能智能杆及相应管道）；历史遗留及多次申报道路约194盏。</t>
  </si>
  <si>
    <t>园山街道大康垃圾填埋场整治工程</t>
  </si>
  <si>
    <t>本项目主要包含垃圾堆体整形，新增封场结构层（土工膜、排水网、土工布、绿化土层），堆体排水沟、环场截洪沟修缮、渗滤液防渗收集导排、填埋场气体收集或导排（火炬、输送管材）建设，环场水泥硬底化路段铺设等。</t>
  </si>
  <si>
    <t>小计</t>
  </si>
  <si>
    <t>81项</t>
  </si>
  <si>
    <t>服务类</t>
  </si>
  <si>
    <t>横岗街道富康路市政工程监理</t>
  </si>
  <si>
    <t>监理</t>
  </si>
  <si>
    <t>龙岗区良白路-铁东路-丹白路道路工程通信监理</t>
  </si>
  <si>
    <t>大岭路、大岭山社区公园及两座变电站两通一平工程监理</t>
  </si>
  <si>
    <t>君子布河支三平龙西路以上段河道综合整治工程监理</t>
  </si>
  <si>
    <t>横中—埔园路跨平盐铁路桥及附属工程监理</t>
  </si>
  <si>
    <t>龙翔大道品质提升项目监理</t>
  </si>
  <si>
    <t>大运AI小镇产业大道品质提升工程监理</t>
  </si>
  <si>
    <t>国际低碳城低碳展厅工程代建</t>
  </si>
  <si>
    <t>代建</t>
  </si>
  <si>
    <t>横岗街道富康路市政工程造价咨询</t>
  </si>
  <si>
    <t>造价咨询</t>
  </si>
  <si>
    <t>盐龙大道深圳音乐学院段隔音屏工程方案设计</t>
  </si>
  <si>
    <t>方案设计</t>
  </si>
  <si>
    <t>平冈中学安全隐患综合整治和提升改造工程设计</t>
  </si>
  <si>
    <t>设计</t>
  </si>
  <si>
    <t>盐龙大道深圳音乐学院段隔音屏工程勘察</t>
  </si>
  <si>
    <t>勘察</t>
  </si>
  <si>
    <t>平冈中学安全隐患综合整治和提升改造工程勘察</t>
  </si>
  <si>
    <t>龙岗区智慧交通二期建设工程项目(全过程造价咨询)</t>
  </si>
  <si>
    <t>主要建设内容包括前端外场设施、治理类平台、机房工程及配套信息化工程。本次招标为全过程造价咨询，包括预算编制，施工过程造价管理、结算审核等造价咨询工作。</t>
  </si>
  <si>
    <t>龙岗区智慧交通二期建设工程项目(全过程工程咨询)</t>
  </si>
  <si>
    <t>龙岗区智慧交通二期建设工程项目，主要建设内容包括前端外场设施、治理类平台、机房工程及配套信息化工程。本次拟开展项目全过程工程咨询服务。</t>
  </si>
  <si>
    <t>深圳市龙岗区文化广电旅游体育局</t>
  </si>
  <si>
    <t>官新合围屋改造工程（勘察设计）</t>
  </si>
  <si>
    <t>官新合围屋改造工程的方案设计、初步设计、施工图设计、竣工图编制及项目建设全过程中各阶段所需的设计配合工作等。</t>
  </si>
  <si>
    <t>沙湾二水厂配套出厂干管工程全过程代建</t>
  </si>
  <si>
    <t>全过程代建</t>
  </si>
  <si>
    <t>2023-01-14至2023-03-14</t>
  </si>
  <si>
    <t>嶂背片区污水资源化利用工程第三方监测</t>
  </si>
  <si>
    <t>第三方监测</t>
  </si>
  <si>
    <t>2022-10-24至2022-12-23</t>
  </si>
  <si>
    <t>龙岗区水库（山塘）除险加固工程（龙岗河流域龙岗、龙城及坪地）等3个工程第三方监测</t>
  </si>
  <si>
    <t>2023-05-29至2023-07-11</t>
  </si>
  <si>
    <t>龙岗区水库（山塘）除险加固工程（龙岗河流域龙岗、龙城及坪地）等3个工程第三方检测</t>
  </si>
  <si>
    <t>第三方检测</t>
  </si>
  <si>
    <t>龙岗区水库（山塘）除险加固工程（龙岗河流域龙岗、龙城及坪地）等3个工程用地规划调整咨询服务</t>
  </si>
  <si>
    <t>用地规划调整咨询服务</t>
  </si>
  <si>
    <t>龙岗区水库（山塘）除险加固工程（龙岗河流域龙岗、龙城及坪地）等3个工程地质灾害危险性评估</t>
  </si>
  <si>
    <t>地质灾害危险性评估</t>
  </si>
  <si>
    <t>龙岗区水库（山塘）除险加固工程（龙岗河流域龙岗、龙城及坪地）等3个工程涉液化天然气、石油管道安全评价</t>
  </si>
  <si>
    <t>涉液化天然气、石油管道安全评价</t>
  </si>
  <si>
    <t>龙岗区水库（山塘）除险加固工程（龙岗河流域龙岗、龙城及坪地）等3个工程使用林地咨询服务</t>
  </si>
  <si>
    <t>使用林地咨询服务</t>
  </si>
  <si>
    <t>龙岗区水库（山塘）除险加固工程（龙岗河流域龙岗、龙城及坪地）等3个工程水土保持方案编制</t>
  </si>
  <si>
    <t>水土保持方案编制</t>
  </si>
  <si>
    <t xml:space="preserve"> 2023-07-1至2023-08-15</t>
  </si>
  <si>
    <t>龙岗区水库（山塘）除险加固工程（龙岗河流域龙岗、龙城及坪地）等3个工程水土保持监测</t>
  </si>
  <si>
    <t>水土保持监测</t>
  </si>
  <si>
    <t>龙岗区水库（山塘）除险加固工程（龙岗河流域龙岗、龙城及坪地）等3个工程水土保持专项验收</t>
  </si>
  <si>
    <t>水土保持专项验收</t>
  </si>
  <si>
    <t>龙岗区水库（山塘）除险加固工程（龙岗河流域龙岗、龙城及坪地）等3个工程涉危化品场所安全评估</t>
  </si>
  <si>
    <t>涉危化品场所安全评估</t>
  </si>
  <si>
    <t>龙岗区水库（山塘）除险加固工程（龙岗河流域龙岗、龙城及坪地）等3个工程涉高速安全评估</t>
  </si>
  <si>
    <t>涉高速安全评估</t>
  </si>
  <si>
    <t>龙岗区水库（山塘）除险加固工程（龙岗河流域龙岗、龙城及坪地）等3个工程涉油气管道安全评估</t>
  </si>
  <si>
    <t>涉油气管道安全评价</t>
  </si>
  <si>
    <t>龙岗区水库（山塘）除险加固工程（龙岗河流域龙岗、龙城及坪地）等3个工程工程保险</t>
  </si>
  <si>
    <t>工程保险</t>
  </si>
  <si>
    <r>
      <rPr>
        <sz val="15"/>
        <color theme="1"/>
        <rFont val="仿宋"/>
        <charset val="134"/>
      </rPr>
      <t>龙岗区社区给水管网改造工程（查漏补缺）</t>
    </r>
    <r>
      <rPr>
        <sz val="14"/>
        <color rgb="FF333333"/>
        <rFont val="仿宋"/>
        <charset val="134"/>
      </rPr>
      <t>-布吉供水有限公司供水片区项目监理</t>
    </r>
  </si>
  <si>
    <t>拟对龙岗区布吉、吉华、南湾、坂田等四个街道69个城中村进行供水管网改造工程监理</t>
  </si>
  <si>
    <r>
      <rPr>
        <sz val="15"/>
        <color theme="1"/>
        <rFont val="仿宋"/>
        <charset val="134"/>
      </rPr>
      <t>龙岗区优质饮用水入户工程（查漏补缺）</t>
    </r>
    <r>
      <rPr>
        <sz val="14"/>
        <color rgb="FF333333"/>
        <rFont val="仿宋"/>
        <charset val="134"/>
      </rPr>
      <t>-布吉供水有限公司供水片区项目监理</t>
    </r>
  </si>
  <si>
    <t>拟对龙岗区布吉、吉华、南湾、坂田等四个街道10个小区进行供水管网及入户前立管、管网改造工程监理</t>
  </si>
  <si>
    <t>龙岗区二次供水设施提标改造工程（查漏补缺）-布吉供水有限公司供水片区项目监理</t>
  </si>
  <si>
    <t>拟对龙岗区布吉、吉华、南湾、坂田等四个街道107个小区（110座水泵房）进行二次供水加压设施提标改造工程监理</t>
  </si>
  <si>
    <r>
      <rPr>
        <sz val="15"/>
        <color theme="1"/>
        <rFont val="仿宋"/>
        <charset val="134"/>
      </rPr>
      <t>龙岗区社区给水管网改造工程（查漏补缺）</t>
    </r>
    <r>
      <rPr>
        <sz val="14"/>
        <color rgb="FF333333"/>
        <rFont val="仿宋"/>
        <charset val="134"/>
      </rPr>
      <t>-布吉供水有限公司供水片区等3个项目对比检测及管材理化分析卫生指标检测</t>
    </r>
  </si>
  <si>
    <t>拟对龙岗区布吉、吉华、南湾、坂田等四个街道69个城中村社改项目、10个小区优饮项目、107个小区二供项目的进场设备、材料的抽检工作</t>
  </si>
  <si>
    <t>参考一期按匡算总投资预估</t>
  </si>
  <si>
    <r>
      <rPr>
        <sz val="15"/>
        <color theme="1"/>
        <rFont val="仿宋"/>
        <charset val="134"/>
      </rPr>
      <t>龙岗区社区给水管网改造工程（查漏补缺）</t>
    </r>
    <r>
      <rPr>
        <sz val="14"/>
        <color rgb="FF333333"/>
        <rFont val="仿宋"/>
        <charset val="134"/>
      </rPr>
      <t>-布吉供水有限公司供水片区项目等3个项目竣工测量</t>
    </r>
  </si>
  <si>
    <t>拟对龙岗区布吉、吉华、南湾、坂田等四个街道69个城中村社改项目、10个小区优饮项目、107个小区二供项目中涉及埋地施工的区域进行竣工测绘工作</t>
  </si>
  <si>
    <t>埋地管道长度按180km考虑</t>
  </si>
  <si>
    <r>
      <rPr>
        <sz val="15"/>
        <color theme="1"/>
        <rFont val="仿宋"/>
        <charset val="134"/>
      </rPr>
      <t>龙岗区社区给水管网改造工程（查漏补缺）</t>
    </r>
    <r>
      <rPr>
        <sz val="14"/>
        <color rgb="FF333333"/>
        <rFont val="仿宋"/>
        <charset val="134"/>
      </rPr>
      <t>-布吉供水有限公司供水片区项目等3个项目水质检测</t>
    </r>
  </si>
  <si>
    <t>拟对龙岗区布吉、吉华、南湾、坂田等四个街道69个城中村社改项目、10个小区优饮项目、107个小区二供项目改造通水后的水质检测工作</t>
  </si>
  <si>
    <t>按全检考虑，小区数量186个；</t>
  </si>
  <si>
    <t>深圳市龙岗区城市管理和综合执法局</t>
  </si>
  <si>
    <t>龙城北市政公园建设工程</t>
  </si>
  <si>
    <t>沙荷路公园带建设工程及积谷田路公园带建设工程</t>
  </si>
  <si>
    <t>大岭鼓公园二期建设工程</t>
  </si>
  <si>
    <t>深圳市联合建业投资发展有限公司</t>
  </si>
  <si>
    <t>景园二期保障性租赁住房项目</t>
  </si>
  <si>
    <t>景园二期保障性租赁住房项目项目设计招标</t>
  </si>
  <si>
    <t>景园二期保障性租赁住房项目全过程造价咨询招标</t>
  </si>
  <si>
    <t>龙岗区宝龙街道上井片区工业地块统筹开发项目05-02、05-03、05-04-01地块全过程造价咨询</t>
  </si>
  <si>
    <t>区城投集团</t>
  </si>
  <si>
    <t>深圳工业软件园智能建造平台</t>
  </si>
  <si>
    <t>深圳工业软件园BIM技术应用为载体，开展基于BIM技术的智能建造管理系统搭建，搭建任务分为提供系统运行的基础环境和系统应用搭建。</t>
  </si>
  <si>
    <t>深圳工业软件园主体结构沉降观测</t>
  </si>
  <si>
    <t>建筑物主体沉降观测。</t>
  </si>
  <si>
    <t>深圳建筑产业生态智谷总部基地一期主体沉降观测</t>
  </si>
  <si>
    <t>2023年坂田街道雪象花园新村等9个城中村供用电安全专项整治工程（监理）</t>
  </si>
  <si>
    <t>该工程改造范围包括坂田雪象花园新村、坂田上雪村、坂田光雅园村、坂田侨联东村、坂田新围仔、坂田里石排村、坂田老围村、岗头中心围村、五和六七区等城中村的供用电安全专项整治。建设内容包括但不限于以下内容：新建配电房，配电变压器，低压柜，中低压电缆管道，低压电缆，低压架空线，拆除及恢复路面等。</t>
  </si>
  <si>
    <t xml:space="preserve">2023年坂田街道雪象花园新村等9个城中村供用电安全专项整治工程（造价咨询）
</t>
  </si>
  <si>
    <t xml:space="preserve">2023年坂田街道雪象花园新村等9个城中村供用电安全专项整治工程（项目管理）
</t>
  </si>
  <si>
    <t>坂田街道13单元03-13地块配套工程（监理）</t>
  </si>
  <si>
    <t>坂田街道13单元03-13地块配套工程（设计）</t>
  </si>
  <si>
    <t>宝龙新能源产业基地展示服务中心及公园项目基坑监测及沉降观测工程</t>
  </si>
  <si>
    <t>基坑监测及第三方沉降观测</t>
  </si>
  <si>
    <t>宝龙生物药创新发展先导区雨水箱涵迁改及科创一路（科创支路-翠宝西路）等六条道路建设项目BIM技术应用</t>
  </si>
  <si>
    <t>7个项目BIM技术应用批量招标</t>
  </si>
  <si>
    <t>宝龙生物药创新发展先导区雨水箱涵迁改工程（监理）</t>
  </si>
  <si>
    <t>科创一路(科创支路-翠宝西路)市政工程、科创三路市政工程、诚信西路(科创一路-科创三路)市政工程及翠宝西路(科创一路-科创三路)市政工程（监理）</t>
  </si>
  <si>
    <t>4个项目监理批量招标</t>
  </si>
  <si>
    <t>科创二路(诚信西路-翠宝西路)市政工程及宝迪二路(科创一路-科创三路)市政工程（监理）</t>
  </si>
  <si>
    <t>2个项目监理批量招标</t>
  </si>
  <si>
    <t>布吉街道电气线路类综合整治建设工程(第二批)电气安全检测</t>
  </si>
  <si>
    <t>71万元</t>
  </si>
  <si>
    <t>布吉街道电气线路类综合整治建设工程(第二批)电气安全检测服务</t>
  </si>
  <si>
    <t>龙岗区布吉街道2022 年第三批城中村及住宅区管道天然气改造工程（造价咨询）</t>
  </si>
  <si>
    <t>160万元</t>
  </si>
  <si>
    <t>龙岗区布吉街道2022 年第三批城中村及住宅区管道天然气改造工程造价咨询服务</t>
  </si>
  <si>
    <t>横岗南片区海绵公园</t>
  </si>
  <si>
    <t>设计/勘察</t>
  </si>
  <si>
    <t>吉华街道办事处</t>
  </si>
  <si>
    <r>
      <t>2023</t>
    </r>
    <r>
      <rPr>
        <sz val="12"/>
        <color indexed="8"/>
        <rFont val="华文仿宋"/>
        <charset val="134"/>
      </rPr>
      <t>年吉华街道下水径村等</t>
    </r>
    <r>
      <rPr>
        <sz val="12"/>
        <color theme="1"/>
        <rFont val="华文仿宋"/>
        <charset val="134"/>
      </rPr>
      <t>4</t>
    </r>
    <r>
      <rPr>
        <sz val="12"/>
        <color indexed="8"/>
        <rFont val="华文仿宋"/>
        <charset val="134"/>
      </rPr>
      <t>个城中村供用电安全专项整治工程（监理）</t>
    </r>
  </si>
  <si>
    <t>监理招标</t>
  </si>
  <si>
    <t>2023年7月至9月</t>
  </si>
  <si>
    <t>2023年吉华街道下水径村等4个城中村供用电安全专项整治工程（勘察设计）</t>
  </si>
  <si>
    <t>勘察设计一体化招标</t>
  </si>
  <si>
    <t xml:space="preserve"> 2023年龙城街道爱联A区等4个城中村供用电安全专项整治工程（设计）</t>
  </si>
  <si>
    <t>城中村用电安全整治设计</t>
  </si>
  <si>
    <t>2023年龙城街道爱联A区等4个城中村供用电安全专项整治工程（监理）</t>
  </si>
  <si>
    <t>城中村用电安全整治监理</t>
  </si>
  <si>
    <t>园山街道2023年城中村环境补短板工程（监理）</t>
  </si>
  <si>
    <t>园山街道2023年城中村环境补短板工程的施工阶段和保修阶段监理服务工作，包括安良社区六村（含沙排新村）、保安社区简龙村、马六村（含龙苑新村）大康社区龙村、西坑社区二村等（5+N）等项目。</t>
  </si>
  <si>
    <t>64项</t>
  </si>
  <si>
    <t>货物类</t>
  </si>
  <si>
    <t>深圳市龙岗区中医院医疗综合大楼工程智能化物流系统设备采购及安装</t>
  </si>
  <si>
    <t>货物采购</t>
  </si>
  <si>
    <t>深圳市龙岗区耳鼻咽喉医院迁址重建工程垃圾被服收集系统采购及安装工程</t>
  </si>
  <si>
    <t>龙岗区妇幼保健院扩建工程一期施工总承包工程智能化物流系统设备采购及安装</t>
  </si>
  <si>
    <t>龙岗中心医院外科综合楼工程智能化物流系统设备采购及安装</t>
  </si>
  <si>
    <t>龙岗区骨科医院二期工程智能化物流系统采购及安装</t>
  </si>
  <si>
    <t>龙岗公安分局智能枪弹库改造项目</t>
  </si>
  <si>
    <t>对龙岗公安分局智能枪弹库改造项目进行公开招标</t>
  </si>
  <si>
    <t>宝龙智造园室分信号覆盖工程</t>
  </si>
  <si>
    <t>G02203-0018、G02203-0019、G02203-0020宗地内的厂房及宿舍所有楼层、电梯及地下停车场范围内的移动通信室内信号覆盖等相关工程，信号覆盖系统须满足三大基础通信运营商（移动、电信、联通）信号接入需求。</t>
  </si>
  <si>
    <r>
      <rPr>
        <sz val="15"/>
        <rFont val="仿宋"/>
        <charset val="134"/>
      </rPr>
      <t>2023年</t>
    </r>
    <r>
      <rPr>
        <sz val="15"/>
        <rFont val="仿宋"/>
        <charset val="134"/>
      </rPr>
      <t>7</t>
    </r>
    <r>
      <rPr>
        <sz val="15"/>
        <rFont val="仿宋"/>
        <charset val="134"/>
      </rPr>
      <t>月</t>
    </r>
  </si>
  <si>
    <t>深圳工业软件园冰蓄冷空调系统工程</t>
  </si>
  <si>
    <t>包含制冷机房内所有设备管道系统（不包含防排烟通风系统）、空调末端及风管、水管系统、冷却塔及管道系统、群控系统、计费系统等整个空调系统的采购、安装、调试等工作。</t>
  </si>
  <si>
    <t>8项</t>
  </si>
  <si>
    <t xml:space="preserve"> </t>
  </si>
</sst>
</file>

<file path=xl/styles.xml><?xml version="1.0" encoding="utf-8"?>
<styleSheet xmlns="http://schemas.openxmlformats.org/spreadsheetml/2006/main">
  <numFmts count="6">
    <numFmt numFmtId="176" formatCode="0_ "/>
    <numFmt numFmtId="177" formatCode="0.00_ "/>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7">
    <font>
      <sz val="11"/>
      <color theme="1"/>
      <name val="宋体"/>
      <charset val="134"/>
      <scheme val="minor"/>
    </font>
    <font>
      <sz val="24"/>
      <color theme="1"/>
      <name val="宋体"/>
      <charset val="134"/>
      <scheme val="minor"/>
    </font>
    <font>
      <b/>
      <sz val="15"/>
      <color theme="1"/>
      <name val="宋体"/>
      <charset val="134"/>
      <scheme val="minor"/>
    </font>
    <font>
      <sz val="15"/>
      <color theme="1"/>
      <name val="宋体"/>
      <charset val="134"/>
      <scheme val="minor"/>
    </font>
    <font>
      <sz val="11"/>
      <name val="宋体"/>
      <charset val="134"/>
      <scheme val="minor"/>
    </font>
    <font>
      <b/>
      <sz val="16"/>
      <color theme="1"/>
      <name val="仿宋"/>
      <charset val="134"/>
    </font>
    <font>
      <b/>
      <sz val="24"/>
      <name val="仿宋"/>
      <charset val="134"/>
    </font>
    <font>
      <b/>
      <sz val="15"/>
      <color theme="1"/>
      <name val="仿宋"/>
      <charset val="134"/>
    </font>
    <font>
      <sz val="15"/>
      <color theme="1"/>
      <name val="仿宋"/>
      <charset val="134"/>
    </font>
    <font>
      <b/>
      <sz val="15"/>
      <name val="仿宋"/>
      <charset val="134"/>
    </font>
    <font>
      <sz val="15"/>
      <name val="仿宋"/>
      <charset val="134"/>
    </font>
    <font>
      <sz val="14"/>
      <color theme="1"/>
      <name val="仿宋"/>
      <charset val="134"/>
    </font>
    <font>
      <sz val="16"/>
      <color rgb="FF000000"/>
      <name val="仿宋"/>
      <charset val="134"/>
    </font>
    <font>
      <sz val="15"/>
      <color rgb="FF000000"/>
      <name val="仿宋"/>
      <charset val="134"/>
    </font>
    <font>
      <sz val="12"/>
      <color theme="1"/>
      <name val="仿宋"/>
      <charset val="134"/>
    </font>
    <font>
      <sz val="11"/>
      <color theme="1"/>
      <name val="宋体"/>
      <charset val="0"/>
      <scheme val="minor"/>
    </font>
    <font>
      <sz val="11"/>
      <color rgb="FF9C6500"/>
      <name val="宋体"/>
      <charset val="0"/>
      <scheme val="minor"/>
    </font>
    <font>
      <sz val="11"/>
      <color rgb="FF9C0006"/>
      <name val="宋体"/>
      <charset val="0"/>
      <scheme val="minor"/>
    </font>
    <font>
      <sz val="11"/>
      <color rgb="FFFF0000"/>
      <name val="宋体"/>
      <charset val="0"/>
      <scheme val="minor"/>
    </font>
    <font>
      <b/>
      <sz val="11"/>
      <color theme="1"/>
      <name val="宋体"/>
      <charset val="0"/>
      <scheme val="minor"/>
    </font>
    <font>
      <sz val="11"/>
      <color theme="0"/>
      <name val="宋体"/>
      <charset val="0"/>
      <scheme val="minor"/>
    </font>
    <font>
      <sz val="11"/>
      <color rgb="FFFA7D00"/>
      <name val="宋体"/>
      <charset val="0"/>
      <scheme val="minor"/>
    </font>
    <font>
      <b/>
      <sz val="11"/>
      <color theme="3"/>
      <name val="宋体"/>
      <charset val="134"/>
      <scheme val="minor"/>
    </font>
    <font>
      <sz val="11"/>
      <color rgb="FF006100"/>
      <name val="宋体"/>
      <charset val="0"/>
      <scheme val="minor"/>
    </font>
    <font>
      <u/>
      <sz val="11"/>
      <color rgb="FF800080"/>
      <name val="宋体"/>
      <charset val="0"/>
      <scheme val="minor"/>
    </font>
    <font>
      <u/>
      <sz val="11"/>
      <color rgb="FF0000FF"/>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3F3F76"/>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4"/>
      <color rgb="FF333333"/>
      <name val="仿宋"/>
      <charset val="134"/>
    </font>
    <font>
      <sz val="12"/>
      <color indexed="8"/>
      <name val="华文仿宋"/>
      <charset val="134"/>
    </font>
    <font>
      <sz val="12"/>
      <color theme="1"/>
      <name val="华文仿宋"/>
      <charset val="134"/>
    </font>
  </fonts>
  <fills count="33">
    <fill>
      <patternFill patternType="none"/>
    </fill>
    <fill>
      <patternFill patternType="gray125"/>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4"/>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5"/>
        <bgColor indexed="64"/>
      </patternFill>
    </fill>
    <fill>
      <patternFill patternType="solid">
        <fgColor rgb="FFFFCC99"/>
        <bgColor indexed="64"/>
      </patternFill>
    </fill>
    <fill>
      <patternFill patternType="solid">
        <fgColor rgb="FFF2F2F2"/>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theme="6" tint="0.399975585192419"/>
        <bgColor indexed="64"/>
      </patternFill>
    </fill>
  </fills>
  <borders count="20">
    <border>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20" fillId="23"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20" fillId="18" borderId="0" applyNumberFormat="0" applyBorder="0" applyAlignment="0" applyProtection="0">
      <alignment vertical="center"/>
    </xf>
    <xf numFmtId="0" fontId="20" fillId="22" borderId="0" applyNumberFormat="0" applyBorder="0" applyAlignment="0" applyProtection="0">
      <alignment vertical="center"/>
    </xf>
    <xf numFmtId="0" fontId="15" fillId="15" borderId="0" applyNumberFormat="0" applyBorder="0" applyAlignment="0" applyProtection="0">
      <alignment vertical="center"/>
    </xf>
    <xf numFmtId="0" fontId="20" fillId="14" borderId="0" applyNumberFormat="0" applyBorder="0" applyAlignment="0" applyProtection="0">
      <alignment vertical="center"/>
    </xf>
    <xf numFmtId="0" fontId="20" fillId="16" borderId="0" applyNumberFormat="0" applyBorder="0" applyAlignment="0" applyProtection="0">
      <alignment vertical="center"/>
    </xf>
    <xf numFmtId="0" fontId="20" fillId="13" borderId="0" applyNumberFormat="0" applyBorder="0" applyAlignment="0" applyProtection="0">
      <alignment vertical="center"/>
    </xf>
    <xf numFmtId="0" fontId="15" fillId="12"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2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3" fillId="31" borderId="19" applyNumberFormat="0" applyAlignment="0" applyProtection="0">
      <alignment vertical="center"/>
    </xf>
    <xf numFmtId="0" fontId="28" fillId="0" borderId="16" applyNumberFormat="0" applyFill="0" applyAlignment="0" applyProtection="0">
      <alignment vertical="center"/>
    </xf>
    <xf numFmtId="0" fontId="29" fillId="25" borderId="17" applyNumberFormat="0" applyAlignment="0" applyProtection="0">
      <alignment vertical="center"/>
    </xf>
    <xf numFmtId="0" fontId="25" fillId="0" borderId="0" applyNumberFormat="0" applyFill="0" applyBorder="0" applyAlignment="0" applyProtection="0">
      <alignment vertical="center"/>
    </xf>
    <xf numFmtId="0" fontId="31" fillId="26" borderId="18" applyNumberFormat="0" applyAlignment="0" applyProtection="0">
      <alignment vertical="center"/>
    </xf>
    <xf numFmtId="0" fontId="15" fillId="28" borderId="0" applyNumberFormat="0" applyBorder="0" applyAlignment="0" applyProtection="0">
      <alignment vertical="center"/>
    </xf>
    <xf numFmtId="0" fontId="15" fillId="29" borderId="0" applyNumberFormat="0" applyBorder="0" applyAlignment="0" applyProtection="0">
      <alignment vertical="center"/>
    </xf>
    <xf numFmtId="42" fontId="0" fillId="0" borderId="0" applyFont="0" applyFill="0" applyBorder="0" applyAlignment="0" applyProtection="0">
      <alignment vertical="center"/>
    </xf>
    <xf numFmtId="0" fontId="22" fillId="0" borderId="15" applyNumberFormat="0" applyFill="0" applyAlignment="0" applyProtection="0">
      <alignment vertical="center"/>
    </xf>
    <xf numFmtId="0" fontId="27" fillId="0" borderId="0" applyNumberFormat="0" applyFill="0" applyBorder="0" applyAlignment="0" applyProtection="0">
      <alignment vertical="center"/>
    </xf>
    <xf numFmtId="0" fontId="32" fillId="26" borderId="17" applyNumberFormat="0" applyAlignment="0" applyProtection="0">
      <alignment vertical="center"/>
    </xf>
    <xf numFmtId="0" fontId="20" fillId="30" borderId="0" applyNumberFormat="0" applyBorder="0" applyAlignment="0" applyProtection="0">
      <alignment vertical="center"/>
    </xf>
    <xf numFmtId="41" fontId="0" fillId="0" borderId="0" applyFont="0" applyFill="0" applyBorder="0" applyAlignment="0" applyProtection="0">
      <alignment vertical="center"/>
    </xf>
    <xf numFmtId="0" fontId="20" fillId="32" borderId="0" applyNumberFormat="0" applyBorder="0" applyAlignment="0" applyProtection="0">
      <alignment vertical="center"/>
    </xf>
    <xf numFmtId="0" fontId="0" fillId="10" borderId="14" applyNumberFormat="0" applyFont="0" applyAlignment="0" applyProtection="0">
      <alignment vertical="center"/>
    </xf>
    <xf numFmtId="0" fontId="23" fillId="9"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30" fillId="0" borderId="16" applyNumberFormat="0" applyFill="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13" applyNumberFormat="0" applyFill="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20" fillId="6" borderId="0" applyNumberFormat="0" applyBorder="0" applyAlignment="0" applyProtection="0">
      <alignment vertical="center"/>
    </xf>
    <xf numFmtId="0" fontId="19" fillId="0" borderId="12" applyNumberFormat="0" applyFill="0" applyAlignment="0" applyProtection="0">
      <alignment vertical="center"/>
    </xf>
    <xf numFmtId="0" fontId="20" fillId="24" borderId="0" applyNumberFormat="0" applyBorder="0" applyAlignment="0" applyProtection="0">
      <alignment vertical="center"/>
    </xf>
    <xf numFmtId="0" fontId="17" fillId="5" borderId="0" applyNumberFormat="0" applyBorder="0" applyAlignment="0" applyProtection="0">
      <alignment vertical="center"/>
    </xf>
    <xf numFmtId="0" fontId="15" fillId="4" borderId="0" applyNumberFormat="0" applyBorder="0" applyAlignment="0" applyProtection="0">
      <alignment vertical="center"/>
    </xf>
    <xf numFmtId="0" fontId="18" fillId="0" borderId="0" applyNumberFormat="0" applyFill="0" applyBorder="0" applyAlignment="0" applyProtection="0">
      <alignment vertical="center"/>
    </xf>
    <xf numFmtId="0" fontId="16" fillId="3" borderId="0" applyNumberFormat="0" applyBorder="0" applyAlignment="0" applyProtection="0">
      <alignment vertical="center"/>
    </xf>
    <xf numFmtId="0" fontId="20" fillId="19" borderId="0" applyNumberFormat="0" applyBorder="0" applyAlignment="0" applyProtection="0">
      <alignment vertical="center"/>
    </xf>
    <xf numFmtId="0" fontId="20" fillId="27" borderId="0" applyNumberFormat="0" applyBorder="0" applyAlignment="0" applyProtection="0">
      <alignment vertical="center"/>
    </xf>
    <xf numFmtId="0" fontId="15" fillId="2" borderId="0" applyNumberFormat="0" applyBorder="0" applyAlignment="0" applyProtection="0">
      <alignment vertical="center"/>
    </xf>
  </cellStyleXfs>
  <cellXfs count="68">
    <xf numFmtId="0" fontId="0" fillId="0" borderId="0" xfId="0">
      <alignment vertical="center"/>
    </xf>
    <xf numFmtId="0" fontId="0" fillId="0" borderId="0" xfId="0" applyFill="1" applyBorder="1">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0" fillId="0" borderId="0" xfId="0" applyFill="1">
      <alignment vertical="center"/>
    </xf>
    <xf numFmtId="0" fontId="0" fillId="0" borderId="0" xfId="0" applyFill="1" applyAlignment="1">
      <alignment horizontal="left" vertical="center"/>
    </xf>
    <xf numFmtId="0" fontId="4" fillId="0" borderId="0" xfId="0" applyFont="1" applyFill="1">
      <alignment vertical="center"/>
    </xf>
    <xf numFmtId="0" fontId="5" fillId="0" borderId="0"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0" fillId="0" borderId="0" xfId="0" applyFill="1" applyBorder="1" applyAlignment="1">
      <alignment horizontal="left" vertical="center"/>
    </xf>
    <xf numFmtId="0" fontId="4" fillId="0" borderId="0" xfId="0" applyFont="1" applyFill="1" applyBorder="1">
      <alignment vertical="center"/>
    </xf>
    <xf numFmtId="0" fontId="6" fillId="0" borderId="2" xfId="0" applyFont="1" applyFill="1" applyBorder="1" applyAlignment="1">
      <alignment horizontal="left" vertical="center" wrapText="1"/>
    </xf>
    <xf numFmtId="0" fontId="9" fillId="0" borderId="3" xfId="0"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49" fontId="10" fillId="0" borderId="3" xfId="0" applyNumberFormat="1" applyFont="1" applyBorder="1" applyAlignment="1">
      <alignment horizontal="center" vertical="center" wrapText="1"/>
    </xf>
    <xf numFmtId="0" fontId="11" fillId="0" borderId="3" xfId="0" applyFont="1" applyFill="1" applyBorder="1" applyAlignment="1">
      <alignment horizontal="left" vertical="center" wrapText="1"/>
    </xf>
    <xf numFmtId="49" fontId="8"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8" fillId="0" borderId="6" xfId="0" applyFont="1" applyFill="1" applyBorder="1" applyAlignment="1">
      <alignment horizontal="left" vertical="center" wrapText="1"/>
    </xf>
    <xf numFmtId="57" fontId="12" fillId="0" borderId="3" xfId="0" applyNumberFormat="1" applyFont="1" applyBorder="1" applyAlignment="1">
      <alignment horizontal="center" vertical="center" wrapText="1"/>
    </xf>
    <xf numFmtId="0" fontId="6" fillId="0" borderId="8" xfId="0" applyFont="1" applyFill="1" applyBorder="1" applyAlignment="1">
      <alignment horizontal="center" vertical="center" wrapText="1"/>
    </xf>
    <xf numFmtId="0" fontId="8" fillId="0" borderId="5" xfId="0" applyFont="1" applyFill="1" applyBorder="1" applyAlignment="1">
      <alignment vertical="center" wrapText="1"/>
    </xf>
    <xf numFmtId="0" fontId="7" fillId="0" borderId="3"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3" xfId="0" applyFont="1" applyBorder="1" applyAlignment="1">
      <alignment horizontal="center" vertical="center" wrapText="1"/>
    </xf>
    <xf numFmtId="0" fontId="8" fillId="0" borderId="3" xfId="0" applyFont="1" applyBorder="1" applyAlignment="1">
      <alignment horizontal="left" vertical="center" wrapText="1"/>
    </xf>
    <xf numFmtId="0" fontId="8" fillId="0" borderId="3" xfId="0" applyFont="1" applyFill="1" applyBorder="1" applyAlignment="1">
      <alignment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6" xfId="0" applyFont="1" applyBorder="1" applyAlignment="1">
      <alignment horizontal="center" vertical="center" wrapText="1"/>
    </xf>
    <xf numFmtId="49" fontId="10" fillId="0" borderId="6" xfId="0" applyNumberFormat="1" applyFont="1" applyBorder="1" applyAlignment="1">
      <alignment horizontal="center" vertical="center" wrapText="1"/>
    </xf>
    <xf numFmtId="0" fontId="8" fillId="0" borderId="6" xfId="0" applyFont="1" applyBorder="1" applyAlignment="1">
      <alignment horizontal="left" vertical="center" wrapText="1"/>
    </xf>
    <xf numFmtId="57" fontId="8" fillId="0" borderId="6" xfId="0" applyNumberFormat="1" applyFont="1" applyBorder="1" applyAlignment="1">
      <alignment horizontal="center" vertical="center" wrapText="1"/>
    </xf>
    <xf numFmtId="177" fontId="8" fillId="0" borderId="6" xfId="0" applyNumberFormat="1" applyFont="1" applyFill="1" applyBorder="1" applyAlignment="1">
      <alignment horizontal="center" vertical="center" wrapText="1"/>
    </xf>
    <xf numFmtId="0" fontId="11" fillId="0" borderId="6" xfId="0" applyFont="1" applyFill="1" applyBorder="1" applyAlignment="1">
      <alignment horizontal="left" vertical="center" wrapText="1"/>
    </xf>
    <xf numFmtId="49" fontId="10" fillId="0" borderId="6" xfId="0" applyNumberFormat="1" applyFont="1" applyFill="1" applyBorder="1" applyAlignment="1">
      <alignment horizontal="center" vertical="center" wrapText="1"/>
    </xf>
    <xf numFmtId="177" fontId="8" fillId="0" borderId="3" xfId="0" applyNumberFormat="1" applyFont="1" applyFill="1" applyBorder="1" applyAlignment="1">
      <alignment horizontal="center" vertical="center" wrapText="1"/>
    </xf>
    <xf numFmtId="0" fontId="8" fillId="0" borderId="3" xfId="0" applyFont="1" applyBorder="1" applyAlignment="1">
      <alignment horizontal="center" vertical="center"/>
    </xf>
    <xf numFmtId="176" fontId="8" fillId="0" borderId="7" xfId="0" applyNumberFormat="1" applyFont="1" applyFill="1" applyBorder="1" applyAlignment="1">
      <alignment horizontal="center" vertical="center" wrapText="1"/>
    </xf>
    <xf numFmtId="177" fontId="8" fillId="0" borderId="3" xfId="0" applyNumberFormat="1" applyFont="1" applyBorder="1" applyAlignment="1">
      <alignment horizontal="center" vertical="center" wrapText="1"/>
    </xf>
    <xf numFmtId="176" fontId="8" fillId="0" borderId="5" xfId="0" applyNumberFormat="1" applyFont="1" applyBorder="1" applyAlignment="1">
      <alignment horizontal="center" vertical="center" wrapText="1"/>
    </xf>
    <xf numFmtId="176" fontId="8" fillId="0" borderId="7" xfId="0" applyNumberFormat="1" applyFont="1" applyBorder="1" applyAlignment="1">
      <alignment horizontal="center" vertical="center" wrapText="1"/>
    </xf>
    <xf numFmtId="176" fontId="8" fillId="0" borderId="6" xfId="0" applyNumberFormat="1" applyFont="1" applyFill="1" applyBorder="1" applyAlignment="1">
      <alignment horizontal="center" vertical="center" wrapText="1"/>
    </xf>
    <xf numFmtId="176" fontId="8" fillId="0" borderId="3" xfId="0" applyNumberFormat="1" applyFont="1" applyFill="1" applyBorder="1" applyAlignment="1">
      <alignment horizontal="center" vertical="center" wrapText="1"/>
    </xf>
    <xf numFmtId="177" fontId="13" fillId="0" borderId="3" xfId="0" applyNumberFormat="1" applyFont="1" applyFill="1" applyBorder="1" applyAlignment="1">
      <alignment horizontal="center" vertical="center" wrapText="1"/>
    </xf>
    <xf numFmtId="0" fontId="13" fillId="0" borderId="3" xfId="0" applyFont="1" applyFill="1" applyBorder="1" applyAlignment="1">
      <alignment horizontal="left" vertical="center" wrapText="1"/>
    </xf>
    <xf numFmtId="0" fontId="8" fillId="0" borderId="4"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3" xfId="0" applyFont="1" applyFill="1" applyBorder="1" applyAlignment="1">
      <alignment vertical="center"/>
    </xf>
    <xf numFmtId="57" fontId="8" fillId="0" borderId="3" xfId="0" applyNumberFormat="1" applyFont="1" applyFill="1" applyBorder="1" applyAlignment="1">
      <alignment horizontal="center" vertical="center" wrapText="1"/>
    </xf>
    <xf numFmtId="176"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8" fillId="0" borderId="7" xfId="0" applyFont="1" applyFill="1" applyBorder="1" applyAlignment="1">
      <alignment horizontal="center" vertical="center" wrapText="1"/>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colors>
    <mruColors>
      <color rgb="001D41D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61"/>
  <sheetViews>
    <sheetView tabSelected="1" zoomScale="85" zoomScaleNormal="85" workbookViewId="0">
      <selection activeCell="M34" sqref="M34"/>
    </sheetView>
  </sheetViews>
  <sheetFormatPr defaultColWidth="9" defaultRowHeight="14.25"/>
  <cols>
    <col min="1" max="1" width="8.63333333333333" style="5" customWidth="1"/>
    <col min="2" max="2" width="7.50833333333333" style="5" customWidth="1"/>
    <col min="3" max="3" width="32.7416666666667" style="5" customWidth="1"/>
    <col min="4" max="4" width="55.025" style="5" customWidth="1"/>
    <col min="5" max="5" width="14.5083333333333" style="5" customWidth="1"/>
    <col min="6" max="6" width="27.8416666666667" style="6" customWidth="1"/>
    <col min="7" max="7" width="13.45" style="5" customWidth="1"/>
    <col min="8" max="8" width="14.5" style="7" customWidth="1"/>
    <col min="9" max="9" width="16.3833333333333" style="5" customWidth="1"/>
    <col min="10" max="10" width="16.5583333333333" style="5"/>
    <col min="11" max="16384" width="9" style="5"/>
  </cols>
  <sheetData>
    <row r="1" s="1" customFormat="1" ht="30" customHeight="1" spans="1:8">
      <c r="A1" s="8" t="s">
        <v>0</v>
      </c>
      <c r="B1" s="8"/>
      <c r="F1" s="20"/>
      <c r="H1" s="21"/>
    </row>
    <row r="2" s="2" customFormat="1" ht="64" customHeight="1" spans="1:9">
      <c r="A2" s="9" t="s">
        <v>1</v>
      </c>
      <c r="B2" s="10"/>
      <c r="C2" s="10"/>
      <c r="D2" s="10"/>
      <c r="E2" s="10"/>
      <c r="F2" s="22"/>
      <c r="G2" s="10"/>
      <c r="H2" s="10"/>
      <c r="I2" s="31"/>
    </row>
    <row r="3" s="3" customFormat="1" ht="51" customHeight="1" spans="1:9">
      <c r="A3" s="11" t="s">
        <v>2</v>
      </c>
      <c r="B3" s="11" t="s">
        <v>3</v>
      </c>
      <c r="C3" s="11" t="s">
        <v>4</v>
      </c>
      <c r="D3" s="11" t="s">
        <v>5</v>
      </c>
      <c r="E3" s="11" t="s">
        <v>6</v>
      </c>
      <c r="F3" s="11" t="s">
        <v>7</v>
      </c>
      <c r="G3" s="11" t="s">
        <v>8</v>
      </c>
      <c r="H3" s="23" t="s">
        <v>9</v>
      </c>
      <c r="I3" s="11" t="s">
        <v>10</v>
      </c>
    </row>
    <row r="4" s="3" customFormat="1" ht="39" customHeight="1" spans="1:9">
      <c r="A4" s="12" t="s">
        <v>11</v>
      </c>
      <c r="B4" s="13">
        <v>1</v>
      </c>
      <c r="C4" s="13" t="s">
        <v>12</v>
      </c>
      <c r="D4" s="13" t="s">
        <v>13</v>
      </c>
      <c r="E4" s="13">
        <v>1300</v>
      </c>
      <c r="F4" s="16" t="s">
        <v>14</v>
      </c>
      <c r="G4" s="13" t="s">
        <v>15</v>
      </c>
      <c r="H4" s="24" t="s">
        <v>16</v>
      </c>
      <c r="I4" s="18" t="s">
        <v>17</v>
      </c>
    </row>
    <row r="5" s="3" customFormat="1" ht="39" customHeight="1" spans="1:9">
      <c r="A5" s="14"/>
      <c r="B5" s="13">
        <v>2</v>
      </c>
      <c r="C5" s="13" t="s">
        <v>12</v>
      </c>
      <c r="D5" s="13" t="s">
        <v>18</v>
      </c>
      <c r="E5" s="13">
        <v>2900</v>
      </c>
      <c r="F5" s="16" t="s">
        <v>14</v>
      </c>
      <c r="G5" s="13" t="s">
        <v>15</v>
      </c>
      <c r="H5" s="24" t="s">
        <v>16</v>
      </c>
      <c r="I5" s="18" t="s">
        <v>17</v>
      </c>
    </row>
    <row r="6" s="3" customFormat="1" ht="39" customHeight="1" spans="1:9">
      <c r="A6" s="14"/>
      <c r="B6" s="13">
        <v>3</v>
      </c>
      <c r="C6" s="13" t="s">
        <v>12</v>
      </c>
      <c r="D6" s="13" t="s">
        <v>19</v>
      </c>
      <c r="E6" s="13">
        <v>15644</v>
      </c>
      <c r="F6" s="16" t="s">
        <v>14</v>
      </c>
      <c r="G6" s="13" t="s">
        <v>15</v>
      </c>
      <c r="H6" s="24" t="s">
        <v>16</v>
      </c>
      <c r="I6" s="18" t="s">
        <v>17</v>
      </c>
    </row>
    <row r="7" s="3" customFormat="1" ht="39" customHeight="1" spans="1:9">
      <c r="A7" s="14"/>
      <c r="B7" s="13">
        <v>4</v>
      </c>
      <c r="C7" s="13" t="s">
        <v>12</v>
      </c>
      <c r="D7" s="13" t="s">
        <v>20</v>
      </c>
      <c r="E7" s="13">
        <v>11000</v>
      </c>
      <c r="F7" s="16" t="s">
        <v>14</v>
      </c>
      <c r="G7" s="13" t="s">
        <v>15</v>
      </c>
      <c r="H7" s="24" t="s">
        <v>16</v>
      </c>
      <c r="I7" s="18" t="s">
        <v>17</v>
      </c>
    </row>
    <row r="8" s="3" customFormat="1" ht="39" customHeight="1" spans="1:9">
      <c r="A8" s="14"/>
      <c r="B8" s="13">
        <v>5</v>
      </c>
      <c r="C8" s="13" t="s">
        <v>12</v>
      </c>
      <c r="D8" s="13" t="s">
        <v>21</v>
      </c>
      <c r="E8" s="13">
        <v>3840</v>
      </c>
      <c r="F8" s="16" t="s">
        <v>14</v>
      </c>
      <c r="G8" s="13" t="s">
        <v>15</v>
      </c>
      <c r="H8" s="24" t="s">
        <v>16</v>
      </c>
      <c r="I8" s="18" t="s">
        <v>17</v>
      </c>
    </row>
    <row r="9" s="3" customFormat="1" ht="39" customHeight="1" spans="1:9">
      <c r="A9" s="14"/>
      <c r="B9" s="13">
        <v>6</v>
      </c>
      <c r="C9" s="13" t="s">
        <v>12</v>
      </c>
      <c r="D9" s="13" t="s">
        <v>22</v>
      </c>
      <c r="E9" s="13">
        <v>14500</v>
      </c>
      <c r="F9" s="16" t="s">
        <v>14</v>
      </c>
      <c r="G9" s="13" t="s">
        <v>15</v>
      </c>
      <c r="H9" s="24" t="s">
        <v>16</v>
      </c>
      <c r="I9" s="18" t="s">
        <v>17</v>
      </c>
    </row>
    <row r="10" s="3" customFormat="1" ht="39" customHeight="1" spans="1:9">
      <c r="A10" s="14"/>
      <c r="B10" s="13">
        <v>7</v>
      </c>
      <c r="C10" s="13" t="s">
        <v>12</v>
      </c>
      <c r="D10" s="13" t="s">
        <v>23</v>
      </c>
      <c r="E10" s="13">
        <v>200</v>
      </c>
      <c r="F10" s="16" t="s">
        <v>14</v>
      </c>
      <c r="G10" s="13" t="s">
        <v>15</v>
      </c>
      <c r="H10" s="24" t="s">
        <v>24</v>
      </c>
      <c r="I10" s="18" t="s">
        <v>17</v>
      </c>
    </row>
    <row r="11" s="3" customFormat="1" ht="39" customHeight="1" spans="1:9">
      <c r="A11" s="14"/>
      <c r="B11" s="13">
        <v>8</v>
      </c>
      <c r="C11" s="13" t="s">
        <v>12</v>
      </c>
      <c r="D11" s="13" t="s">
        <v>25</v>
      </c>
      <c r="E11" s="13">
        <v>21818</v>
      </c>
      <c r="F11" s="16" t="s">
        <v>14</v>
      </c>
      <c r="G11" s="13" t="s">
        <v>15</v>
      </c>
      <c r="H11" s="24" t="s">
        <v>24</v>
      </c>
      <c r="I11" s="18" t="s">
        <v>26</v>
      </c>
    </row>
    <row r="12" s="3" customFormat="1" ht="39" customHeight="1" spans="1:9">
      <c r="A12" s="14"/>
      <c r="B12" s="13">
        <v>9</v>
      </c>
      <c r="C12" s="13" t="s">
        <v>12</v>
      </c>
      <c r="D12" s="13" t="s">
        <v>27</v>
      </c>
      <c r="E12" s="13">
        <v>19670.56</v>
      </c>
      <c r="F12" s="16" t="s">
        <v>28</v>
      </c>
      <c r="G12" s="13" t="s">
        <v>15</v>
      </c>
      <c r="H12" s="24" t="s">
        <v>16</v>
      </c>
      <c r="I12" s="18" t="s">
        <v>17</v>
      </c>
    </row>
    <row r="13" s="3" customFormat="1" ht="39" customHeight="1" spans="1:9">
      <c r="A13" s="14"/>
      <c r="B13" s="13">
        <v>10</v>
      </c>
      <c r="C13" s="13" t="s">
        <v>29</v>
      </c>
      <c r="D13" s="13" t="s">
        <v>30</v>
      </c>
      <c r="E13" s="13">
        <v>2805</v>
      </c>
      <c r="F13" s="16" t="s">
        <v>14</v>
      </c>
      <c r="G13" s="13" t="s">
        <v>15</v>
      </c>
      <c r="H13" s="24" t="s">
        <v>16</v>
      </c>
      <c r="I13" s="18" t="s">
        <v>17</v>
      </c>
    </row>
    <row r="14" s="3" customFormat="1" ht="39" customHeight="1" spans="1:9">
      <c r="A14" s="14"/>
      <c r="B14" s="13">
        <v>11</v>
      </c>
      <c r="C14" s="13" t="s">
        <v>29</v>
      </c>
      <c r="D14" s="13" t="s">
        <v>31</v>
      </c>
      <c r="E14" s="13">
        <v>1301.35</v>
      </c>
      <c r="F14" s="16" t="s">
        <v>14</v>
      </c>
      <c r="G14" s="13" t="s">
        <v>15</v>
      </c>
      <c r="H14" s="24" t="s">
        <v>16</v>
      </c>
      <c r="I14" s="18" t="s">
        <v>17</v>
      </c>
    </row>
    <row r="15" s="3" customFormat="1" ht="39" customHeight="1" spans="1:9">
      <c r="A15" s="14"/>
      <c r="B15" s="13">
        <v>12</v>
      </c>
      <c r="C15" s="13" t="s">
        <v>32</v>
      </c>
      <c r="D15" s="13" t="s">
        <v>33</v>
      </c>
      <c r="E15" s="13">
        <v>9000</v>
      </c>
      <c r="F15" s="16" t="s">
        <v>14</v>
      </c>
      <c r="G15" s="13" t="s">
        <v>15</v>
      </c>
      <c r="H15" s="24" t="s">
        <v>34</v>
      </c>
      <c r="I15" s="18" t="s">
        <v>35</v>
      </c>
    </row>
    <row r="16" s="3" customFormat="1" ht="39" customHeight="1" spans="1:9">
      <c r="A16" s="14"/>
      <c r="B16" s="13">
        <v>13</v>
      </c>
      <c r="C16" s="15" t="s">
        <v>36</v>
      </c>
      <c r="D16" s="15" t="s">
        <v>37</v>
      </c>
      <c r="E16" s="15">
        <v>24000</v>
      </c>
      <c r="F16" s="15" t="s">
        <v>38</v>
      </c>
      <c r="G16" s="15" t="s">
        <v>15</v>
      </c>
      <c r="H16" s="25" t="s">
        <v>24</v>
      </c>
      <c r="I16" s="25" t="s">
        <v>17</v>
      </c>
    </row>
    <row r="17" s="3" customFormat="1" ht="39" customHeight="1" spans="1:9">
      <c r="A17" s="14"/>
      <c r="B17" s="13">
        <v>14</v>
      </c>
      <c r="C17" s="13" t="s">
        <v>39</v>
      </c>
      <c r="D17" s="13" t="s">
        <v>40</v>
      </c>
      <c r="E17" s="13">
        <v>3958.99</v>
      </c>
      <c r="F17" s="26" t="s">
        <v>41</v>
      </c>
      <c r="G17" s="13" t="s">
        <v>15</v>
      </c>
      <c r="H17" s="24" t="s">
        <v>16</v>
      </c>
      <c r="I17" s="24" t="s">
        <v>42</v>
      </c>
    </row>
    <row r="18" s="3" customFormat="1" ht="39" customHeight="1" spans="1:9">
      <c r="A18" s="14"/>
      <c r="B18" s="13">
        <v>15</v>
      </c>
      <c r="C18" s="15" t="s">
        <v>43</v>
      </c>
      <c r="D18" s="15" t="s">
        <v>44</v>
      </c>
      <c r="E18" s="15">
        <v>4000</v>
      </c>
      <c r="F18" s="15" t="s">
        <v>45</v>
      </c>
      <c r="G18" s="15" t="s">
        <v>15</v>
      </c>
      <c r="H18" s="15" t="s">
        <v>16</v>
      </c>
      <c r="I18" s="15" t="s">
        <v>46</v>
      </c>
    </row>
    <row r="19" s="3" customFormat="1" ht="39" customHeight="1" spans="1:9">
      <c r="A19" s="14"/>
      <c r="B19" s="13">
        <v>16</v>
      </c>
      <c r="C19" s="15" t="s">
        <v>47</v>
      </c>
      <c r="D19" s="15" t="s">
        <v>48</v>
      </c>
      <c r="E19" s="15">
        <v>2500</v>
      </c>
      <c r="F19" s="15" t="s">
        <v>49</v>
      </c>
      <c r="G19" s="15" t="s">
        <v>15</v>
      </c>
      <c r="H19" s="15" t="s">
        <v>34</v>
      </c>
      <c r="I19" s="15" t="s">
        <v>26</v>
      </c>
    </row>
    <row r="20" s="3" customFormat="1" ht="39" customHeight="1" spans="1:9">
      <c r="A20" s="14"/>
      <c r="B20" s="13">
        <v>17</v>
      </c>
      <c r="C20" s="15" t="s">
        <v>50</v>
      </c>
      <c r="D20" s="15" t="s">
        <v>51</v>
      </c>
      <c r="E20" s="15">
        <v>47027</v>
      </c>
      <c r="F20" s="15" t="s">
        <v>52</v>
      </c>
      <c r="G20" s="15" t="s">
        <v>15</v>
      </c>
      <c r="H20" s="15" t="s">
        <v>53</v>
      </c>
      <c r="I20" s="15" t="s">
        <v>26</v>
      </c>
    </row>
    <row r="21" s="3" customFormat="1" ht="39" customHeight="1" spans="1:9">
      <c r="A21" s="14"/>
      <c r="B21" s="13">
        <v>18</v>
      </c>
      <c r="C21" s="13" t="s">
        <v>54</v>
      </c>
      <c r="D21" s="16" t="s">
        <v>55</v>
      </c>
      <c r="E21" s="13">
        <v>95571.11</v>
      </c>
      <c r="F21" s="13" t="s">
        <v>14</v>
      </c>
      <c r="G21" s="13" t="s">
        <v>15</v>
      </c>
      <c r="H21" s="27" t="s">
        <v>56</v>
      </c>
      <c r="I21" s="18" t="s">
        <v>57</v>
      </c>
    </row>
    <row r="22" s="3" customFormat="1" ht="39" customHeight="1" spans="1:9">
      <c r="A22" s="14"/>
      <c r="B22" s="13">
        <v>19</v>
      </c>
      <c r="C22" s="13" t="s">
        <v>58</v>
      </c>
      <c r="D22" s="16" t="s">
        <v>59</v>
      </c>
      <c r="E22" s="13">
        <v>1444</v>
      </c>
      <c r="F22" s="13" t="s">
        <v>14</v>
      </c>
      <c r="G22" s="13" t="s">
        <v>15</v>
      </c>
      <c r="H22" s="24" t="s">
        <v>60</v>
      </c>
      <c r="I22" s="18" t="s">
        <v>17</v>
      </c>
    </row>
    <row r="23" s="3" customFormat="1" ht="39" customHeight="1" spans="1:9">
      <c r="A23" s="14"/>
      <c r="B23" s="13">
        <v>20</v>
      </c>
      <c r="C23" s="13" t="s">
        <v>58</v>
      </c>
      <c r="D23" s="16" t="s">
        <v>61</v>
      </c>
      <c r="E23" s="13">
        <v>3200</v>
      </c>
      <c r="F23" s="13" t="s">
        <v>14</v>
      </c>
      <c r="G23" s="13" t="s">
        <v>15</v>
      </c>
      <c r="H23" s="27" t="s">
        <v>60</v>
      </c>
      <c r="I23" s="18" t="s">
        <v>17</v>
      </c>
    </row>
    <row r="24" s="3" customFormat="1" ht="39" customHeight="1" spans="1:9">
      <c r="A24" s="14"/>
      <c r="B24" s="13">
        <v>21</v>
      </c>
      <c r="C24" s="13" t="s">
        <v>62</v>
      </c>
      <c r="D24" s="13" t="s">
        <v>63</v>
      </c>
      <c r="E24" s="13">
        <f>42700*0.85</f>
        <v>36295</v>
      </c>
      <c r="F24" s="13" t="s">
        <v>64</v>
      </c>
      <c r="G24" s="13" t="s">
        <v>15</v>
      </c>
      <c r="H24" s="24" t="s">
        <v>34</v>
      </c>
      <c r="I24" s="18" t="s">
        <v>65</v>
      </c>
    </row>
    <row r="25" s="3" customFormat="1" ht="39" customHeight="1" spans="1:9">
      <c r="A25" s="14"/>
      <c r="B25" s="13">
        <v>22</v>
      </c>
      <c r="C25" s="13" t="s">
        <v>62</v>
      </c>
      <c r="D25" s="13" t="s">
        <v>66</v>
      </c>
      <c r="E25" s="13">
        <f>5300*0.85</f>
        <v>4505</v>
      </c>
      <c r="F25" s="13" t="s">
        <v>67</v>
      </c>
      <c r="G25" s="13" t="s">
        <v>15</v>
      </c>
      <c r="H25" s="24" t="s">
        <v>34</v>
      </c>
      <c r="I25" s="18" t="s">
        <v>65</v>
      </c>
    </row>
    <row r="26" s="3" customFormat="1" ht="39" customHeight="1" spans="1:9">
      <c r="A26" s="14"/>
      <c r="B26" s="13">
        <v>23</v>
      </c>
      <c r="C26" s="13" t="s">
        <v>62</v>
      </c>
      <c r="D26" s="13" t="s">
        <v>68</v>
      </c>
      <c r="E26" s="13">
        <f>35300*0.85</f>
        <v>30005</v>
      </c>
      <c r="F26" s="13" t="s">
        <v>69</v>
      </c>
      <c r="G26" s="13" t="s">
        <v>15</v>
      </c>
      <c r="H26" s="24" t="s">
        <v>34</v>
      </c>
      <c r="I26" s="18" t="s">
        <v>65</v>
      </c>
    </row>
    <row r="27" s="3" customFormat="1" ht="39" customHeight="1" spans="1:9">
      <c r="A27" s="14"/>
      <c r="B27" s="13">
        <v>24</v>
      </c>
      <c r="C27" s="13" t="s">
        <v>70</v>
      </c>
      <c r="D27" s="13" t="s">
        <v>71</v>
      </c>
      <c r="E27" s="13">
        <v>617.141852</v>
      </c>
      <c r="F27" s="16" t="s">
        <v>72</v>
      </c>
      <c r="G27" s="13" t="s">
        <v>15</v>
      </c>
      <c r="H27" s="24" t="s">
        <v>24</v>
      </c>
      <c r="I27" s="16" t="s">
        <v>73</v>
      </c>
    </row>
    <row r="28" s="3" customFormat="1" ht="39" customHeight="1" spans="1:9">
      <c r="A28" s="14"/>
      <c r="B28" s="13">
        <v>25</v>
      </c>
      <c r="C28" s="13" t="s">
        <v>70</v>
      </c>
      <c r="D28" s="13" t="s">
        <v>74</v>
      </c>
      <c r="E28" s="13">
        <v>1016.007834</v>
      </c>
      <c r="F28" s="16" t="s">
        <v>75</v>
      </c>
      <c r="G28" s="13" t="s">
        <v>15</v>
      </c>
      <c r="H28" s="24" t="s">
        <v>24</v>
      </c>
      <c r="I28" s="16" t="s">
        <v>73</v>
      </c>
    </row>
    <row r="29" s="3" customFormat="1" ht="39" customHeight="1" spans="1:9">
      <c r="A29" s="14"/>
      <c r="B29" s="13">
        <v>26</v>
      </c>
      <c r="C29" s="13" t="s">
        <v>76</v>
      </c>
      <c r="D29" s="13" t="s">
        <v>77</v>
      </c>
      <c r="E29" s="13">
        <v>2600</v>
      </c>
      <c r="F29" s="16" t="s">
        <v>78</v>
      </c>
      <c r="G29" s="13" t="s">
        <v>15</v>
      </c>
      <c r="H29" s="24" t="s">
        <v>24</v>
      </c>
      <c r="I29" s="18" t="s">
        <v>73</v>
      </c>
    </row>
    <row r="30" s="3" customFormat="1" ht="39" customHeight="1" spans="1:9">
      <c r="A30" s="14"/>
      <c r="B30" s="13">
        <v>27</v>
      </c>
      <c r="C30" s="13" t="s">
        <v>76</v>
      </c>
      <c r="D30" s="13" t="s">
        <v>79</v>
      </c>
      <c r="E30" s="13">
        <v>180</v>
      </c>
      <c r="F30" s="16" t="s">
        <v>80</v>
      </c>
      <c r="G30" s="13" t="s">
        <v>15</v>
      </c>
      <c r="H30" s="24" t="s">
        <v>24</v>
      </c>
      <c r="I30" s="18" t="s">
        <v>17</v>
      </c>
    </row>
    <row r="31" s="3" customFormat="1" ht="39" customHeight="1" spans="1:9">
      <c r="A31" s="14"/>
      <c r="B31" s="13">
        <v>28</v>
      </c>
      <c r="C31" s="13" t="s">
        <v>81</v>
      </c>
      <c r="D31" s="13" t="s">
        <v>82</v>
      </c>
      <c r="E31" s="13">
        <v>126700</v>
      </c>
      <c r="F31" s="13" t="s">
        <v>83</v>
      </c>
      <c r="G31" s="13" t="s">
        <v>15</v>
      </c>
      <c r="H31" s="28" t="s">
        <v>84</v>
      </c>
      <c r="I31" s="13"/>
    </row>
    <row r="32" s="3" customFormat="1" ht="39" customHeight="1" spans="1:9">
      <c r="A32" s="14"/>
      <c r="B32" s="13">
        <v>29</v>
      </c>
      <c r="C32" s="17" t="s">
        <v>85</v>
      </c>
      <c r="D32" s="17" t="s">
        <v>86</v>
      </c>
      <c r="E32" s="17">
        <v>255000</v>
      </c>
      <c r="F32" s="17" t="s">
        <v>87</v>
      </c>
      <c r="G32" s="13" t="s">
        <v>15</v>
      </c>
      <c r="H32" s="17" t="s">
        <v>84</v>
      </c>
      <c r="I32" s="32" t="s">
        <v>88</v>
      </c>
    </row>
    <row r="33" s="3" customFormat="1" ht="39" customHeight="1" spans="1:9">
      <c r="A33" s="14"/>
      <c r="B33" s="13">
        <v>30</v>
      </c>
      <c r="C33" s="13" t="s">
        <v>39</v>
      </c>
      <c r="D33" s="13" t="s">
        <v>40</v>
      </c>
      <c r="E33" s="13">
        <v>3958.99</v>
      </c>
      <c r="F33" s="26" t="s">
        <v>41</v>
      </c>
      <c r="G33" s="13" t="s">
        <v>15</v>
      </c>
      <c r="H33" s="24" t="s">
        <v>16</v>
      </c>
      <c r="I33" s="24" t="s">
        <v>42</v>
      </c>
    </row>
    <row r="34" s="3" customFormat="1" ht="39" customHeight="1" spans="1:9">
      <c r="A34" s="14"/>
      <c r="B34" s="13">
        <v>31</v>
      </c>
      <c r="C34" s="13" t="s">
        <v>89</v>
      </c>
      <c r="D34" s="13" t="s">
        <v>90</v>
      </c>
      <c r="E34" s="13">
        <v>1936</v>
      </c>
      <c r="F34" s="16" t="s">
        <v>91</v>
      </c>
      <c r="G34" s="13" t="s">
        <v>15</v>
      </c>
      <c r="H34" s="24" t="s">
        <v>16</v>
      </c>
      <c r="I34" s="32" t="s">
        <v>92</v>
      </c>
    </row>
    <row r="35" s="3" customFormat="1" ht="39" customHeight="1" spans="1:9">
      <c r="A35" s="14"/>
      <c r="B35" s="13">
        <v>32</v>
      </c>
      <c r="C35" s="13" t="s">
        <v>89</v>
      </c>
      <c r="D35" s="13" t="s">
        <v>93</v>
      </c>
      <c r="E35" s="13">
        <v>1288</v>
      </c>
      <c r="F35" s="16" t="s">
        <v>94</v>
      </c>
      <c r="G35" s="13" t="s">
        <v>15</v>
      </c>
      <c r="H35" s="24" t="s">
        <v>24</v>
      </c>
      <c r="I35" s="32" t="s">
        <v>92</v>
      </c>
    </row>
    <row r="36" s="3" customFormat="1" ht="39" customHeight="1" spans="1:9">
      <c r="A36" s="14"/>
      <c r="B36" s="13">
        <v>33</v>
      </c>
      <c r="C36" s="13" t="s">
        <v>89</v>
      </c>
      <c r="D36" s="13" t="s">
        <v>95</v>
      </c>
      <c r="E36" s="13">
        <v>2585</v>
      </c>
      <c r="F36" s="16" t="s">
        <v>96</v>
      </c>
      <c r="G36" s="13" t="s">
        <v>15</v>
      </c>
      <c r="H36" s="24" t="s">
        <v>16</v>
      </c>
      <c r="I36" s="32" t="s">
        <v>92</v>
      </c>
    </row>
    <row r="37" s="3" customFormat="1" ht="39" customHeight="1" spans="1:9">
      <c r="A37" s="14"/>
      <c r="B37" s="13">
        <v>34</v>
      </c>
      <c r="C37" s="13" t="s">
        <v>89</v>
      </c>
      <c r="D37" s="13" t="s">
        <v>97</v>
      </c>
      <c r="E37" s="13">
        <v>1222</v>
      </c>
      <c r="F37" s="16" t="s">
        <v>98</v>
      </c>
      <c r="G37" s="13" t="s">
        <v>15</v>
      </c>
      <c r="H37" s="24" t="s">
        <v>34</v>
      </c>
      <c r="I37" s="32" t="s">
        <v>92</v>
      </c>
    </row>
    <row r="38" s="3" customFormat="1" ht="39" customHeight="1" spans="1:9">
      <c r="A38" s="14"/>
      <c r="B38" s="13">
        <v>35</v>
      </c>
      <c r="C38" s="13" t="s">
        <v>89</v>
      </c>
      <c r="D38" s="13" t="s">
        <v>99</v>
      </c>
      <c r="E38" s="13">
        <v>4500</v>
      </c>
      <c r="F38" s="29" t="s">
        <v>100</v>
      </c>
      <c r="G38" s="13" t="s">
        <v>15</v>
      </c>
      <c r="H38" s="24" t="s">
        <v>34</v>
      </c>
      <c r="I38" s="32" t="s">
        <v>17</v>
      </c>
    </row>
    <row r="39" s="3" customFormat="1" ht="39" customHeight="1" spans="1:9">
      <c r="A39" s="14"/>
      <c r="B39" s="13">
        <v>36</v>
      </c>
      <c r="C39" s="13" t="s">
        <v>101</v>
      </c>
      <c r="D39" s="13" t="s">
        <v>102</v>
      </c>
      <c r="E39" s="13">
        <v>150</v>
      </c>
      <c r="F39" s="13" t="s">
        <v>103</v>
      </c>
      <c r="G39" s="13" t="s">
        <v>15</v>
      </c>
      <c r="H39" s="30">
        <v>45108</v>
      </c>
      <c r="I39" s="13" t="s">
        <v>73</v>
      </c>
    </row>
    <row r="40" s="3" customFormat="1" ht="39" customHeight="1" spans="1:9">
      <c r="A40" s="14"/>
      <c r="B40" s="13">
        <v>37</v>
      </c>
      <c r="C40" s="13" t="s">
        <v>101</v>
      </c>
      <c r="D40" s="13" t="s">
        <v>104</v>
      </c>
      <c r="E40" s="13">
        <v>800</v>
      </c>
      <c r="F40" s="13" t="s">
        <v>105</v>
      </c>
      <c r="G40" s="13" t="s">
        <v>15</v>
      </c>
      <c r="H40" s="30">
        <v>45108</v>
      </c>
      <c r="I40" s="13" t="s">
        <v>73</v>
      </c>
    </row>
    <row r="41" s="3" customFormat="1" ht="39" customHeight="1" spans="1:9">
      <c r="A41" s="14"/>
      <c r="B41" s="13">
        <v>38</v>
      </c>
      <c r="C41" s="13" t="s">
        <v>101</v>
      </c>
      <c r="D41" s="13" t="s">
        <v>106</v>
      </c>
      <c r="E41" s="13">
        <v>400</v>
      </c>
      <c r="F41" s="13" t="s">
        <v>107</v>
      </c>
      <c r="G41" s="13" t="s">
        <v>15</v>
      </c>
      <c r="H41" s="30">
        <v>45108</v>
      </c>
      <c r="I41" s="13" t="s">
        <v>73</v>
      </c>
    </row>
    <row r="42" s="3" customFormat="1" ht="39" customHeight="1" spans="1:9">
      <c r="A42" s="14"/>
      <c r="B42" s="13">
        <v>39</v>
      </c>
      <c r="C42" s="13" t="s">
        <v>32</v>
      </c>
      <c r="D42" s="13" t="s">
        <v>108</v>
      </c>
      <c r="E42" s="13">
        <v>12807</v>
      </c>
      <c r="F42" s="13" t="s">
        <v>109</v>
      </c>
      <c r="G42" s="13" t="s">
        <v>15</v>
      </c>
      <c r="H42" s="13" t="s">
        <v>24</v>
      </c>
      <c r="I42" s="13" t="s">
        <v>73</v>
      </c>
    </row>
    <row r="43" s="3" customFormat="1" ht="39" customHeight="1" spans="1:9">
      <c r="A43" s="14"/>
      <c r="B43" s="13">
        <v>40</v>
      </c>
      <c r="C43" s="13" t="s">
        <v>32</v>
      </c>
      <c r="D43" s="13" t="s">
        <v>110</v>
      </c>
      <c r="E43" s="13">
        <v>2762</v>
      </c>
      <c r="F43" s="13" t="s">
        <v>111</v>
      </c>
      <c r="G43" s="13" t="s">
        <v>15</v>
      </c>
      <c r="H43" s="13" t="s">
        <v>24</v>
      </c>
      <c r="I43" s="13" t="s">
        <v>73</v>
      </c>
    </row>
    <row r="44" s="3" customFormat="1" ht="39" customHeight="1" spans="1:9">
      <c r="A44" s="14"/>
      <c r="B44" s="13">
        <v>41</v>
      </c>
      <c r="C44" s="13" t="s">
        <v>112</v>
      </c>
      <c r="D44" s="13" t="s">
        <v>113</v>
      </c>
      <c r="E44" s="13">
        <v>7760</v>
      </c>
      <c r="F44" s="13" t="s">
        <v>114</v>
      </c>
      <c r="G44" s="13" t="s">
        <v>15</v>
      </c>
      <c r="H44" s="24" t="s">
        <v>24</v>
      </c>
      <c r="I44" s="13" t="s">
        <v>26</v>
      </c>
    </row>
    <row r="45" s="3" customFormat="1" ht="39" customHeight="1" spans="1:9">
      <c r="A45" s="14"/>
      <c r="B45" s="13">
        <v>42</v>
      </c>
      <c r="C45" s="13" t="s">
        <v>112</v>
      </c>
      <c r="D45" s="13" t="s">
        <v>115</v>
      </c>
      <c r="E45" s="13">
        <v>21712</v>
      </c>
      <c r="F45" s="13" t="s">
        <v>116</v>
      </c>
      <c r="G45" s="13" t="s">
        <v>15</v>
      </c>
      <c r="H45" s="24" t="s">
        <v>24</v>
      </c>
      <c r="I45" s="13" t="s">
        <v>26</v>
      </c>
    </row>
    <row r="46" s="3" customFormat="1" ht="39" customHeight="1" spans="1:9">
      <c r="A46" s="14"/>
      <c r="B46" s="13">
        <v>43</v>
      </c>
      <c r="C46" s="13" t="s">
        <v>112</v>
      </c>
      <c r="D46" s="13" t="s">
        <v>117</v>
      </c>
      <c r="E46" s="13">
        <v>5520</v>
      </c>
      <c r="F46" s="13" t="s">
        <v>118</v>
      </c>
      <c r="G46" s="13" t="s">
        <v>15</v>
      </c>
      <c r="H46" s="24" t="s">
        <v>24</v>
      </c>
      <c r="I46" s="13" t="s">
        <v>26</v>
      </c>
    </row>
    <row r="47" s="3" customFormat="1" ht="39" customHeight="1" spans="1:9">
      <c r="A47" s="14"/>
      <c r="B47" s="13">
        <v>44</v>
      </c>
      <c r="C47" s="13" t="s">
        <v>101</v>
      </c>
      <c r="D47" s="13" t="s">
        <v>119</v>
      </c>
      <c r="E47" s="13">
        <v>580</v>
      </c>
      <c r="F47" s="13" t="s">
        <v>120</v>
      </c>
      <c r="G47" s="13" t="s">
        <v>15</v>
      </c>
      <c r="H47" s="13" t="s">
        <v>24</v>
      </c>
      <c r="I47" s="13" t="s">
        <v>26</v>
      </c>
    </row>
    <row r="48" s="3" customFormat="1" ht="39" customHeight="1" spans="1:9">
      <c r="A48" s="14"/>
      <c r="B48" s="13">
        <v>45</v>
      </c>
      <c r="C48" s="13" t="s">
        <v>101</v>
      </c>
      <c r="D48" s="13" t="s">
        <v>121</v>
      </c>
      <c r="E48" s="13">
        <v>2600</v>
      </c>
      <c r="F48" s="16" t="s">
        <v>122</v>
      </c>
      <c r="G48" s="13" t="s">
        <v>15</v>
      </c>
      <c r="H48" s="24" t="s">
        <v>24</v>
      </c>
      <c r="I48" s="13" t="s">
        <v>17</v>
      </c>
    </row>
    <row r="49" s="3" customFormat="1" ht="39" customHeight="1" spans="1:9">
      <c r="A49" s="14"/>
      <c r="B49" s="13">
        <v>46</v>
      </c>
      <c r="C49" s="13" t="s">
        <v>123</v>
      </c>
      <c r="D49" s="13" t="s">
        <v>124</v>
      </c>
      <c r="E49" s="13">
        <v>1234.56</v>
      </c>
      <c r="F49" s="16" t="s">
        <v>125</v>
      </c>
      <c r="G49" s="13" t="s">
        <v>15</v>
      </c>
      <c r="H49" s="24" t="s">
        <v>24</v>
      </c>
      <c r="I49" s="33"/>
    </row>
    <row r="50" s="3" customFormat="1" ht="39" customHeight="1" spans="1:9">
      <c r="A50" s="14"/>
      <c r="B50" s="13">
        <v>47</v>
      </c>
      <c r="C50" s="13" t="s">
        <v>123</v>
      </c>
      <c r="D50" s="13" t="s">
        <v>126</v>
      </c>
      <c r="E50" s="13">
        <v>600</v>
      </c>
      <c r="F50" s="16" t="s">
        <v>127</v>
      </c>
      <c r="G50" s="13" t="s">
        <v>15</v>
      </c>
      <c r="H50" s="24" t="s">
        <v>24</v>
      </c>
      <c r="I50" s="33"/>
    </row>
    <row r="51" s="3" customFormat="1" ht="39" customHeight="1" spans="1:9">
      <c r="A51" s="14"/>
      <c r="B51" s="13">
        <v>48</v>
      </c>
      <c r="C51" s="18" t="s">
        <v>128</v>
      </c>
      <c r="D51" s="16" t="s">
        <v>129</v>
      </c>
      <c r="E51" s="13" t="s">
        <v>130</v>
      </c>
      <c r="F51" s="16" t="s">
        <v>131</v>
      </c>
      <c r="G51" s="13" t="s">
        <v>15</v>
      </c>
      <c r="H51" s="24" t="s">
        <v>16</v>
      </c>
      <c r="I51" s="29" t="s">
        <v>132</v>
      </c>
    </row>
    <row r="52" s="3" customFormat="1" ht="39" customHeight="1" spans="1:9">
      <c r="A52" s="14"/>
      <c r="B52" s="13">
        <v>49</v>
      </c>
      <c r="C52" s="18" t="s">
        <v>128</v>
      </c>
      <c r="D52" s="16" t="s">
        <v>133</v>
      </c>
      <c r="E52" s="13" t="s">
        <v>134</v>
      </c>
      <c r="F52" s="16" t="s">
        <v>135</v>
      </c>
      <c r="G52" s="13" t="s">
        <v>15</v>
      </c>
      <c r="H52" s="24" t="s">
        <v>16</v>
      </c>
      <c r="I52" s="29" t="s">
        <v>17</v>
      </c>
    </row>
    <row r="53" s="3" customFormat="1" ht="39" customHeight="1" spans="1:9">
      <c r="A53" s="14"/>
      <c r="B53" s="13">
        <v>50</v>
      </c>
      <c r="C53" s="18" t="s">
        <v>128</v>
      </c>
      <c r="D53" s="16" t="s">
        <v>136</v>
      </c>
      <c r="E53" s="13" t="s">
        <v>137</v>
      </c>
      <c r="F53" s="16" t="s">
        <v>138</v>
      </c>
      <c r="G53" s="13" t="s">
        <v>15</v>
      </c>
      <c r="H53" s="24" t="s">
        <v>34</v>
      </c>
      <c r="I53" s="29" t="s">
        <v>17</v>
      </c>
    </row>
    <row r="54" s="3" customFormat="1" ht="39" customHeight="1" spans="1:9">
      <c r="A54" s="14"/>
      <c r="B54" s="13">
        <v>51</v>
      </c>
      <c r="C54" s="18" t="s">
        <v>139</v>
      </c>
      <c r="D54" s="18" t="s">
        <v>140</v>
      </c>
      <c r="E54" s="18"/>
      <c r="F54" s="18" t="s">
        <v>14</v>
      </c>
      <c r="G54" s="18" t="s">
        <v>141</v>
      </c>
      <c r="H54" s="18" t="s">
        <v>142</v>
      </c>
      <c r="I54" s="18"/>
    </row>
    <row r="55" s="3" customFormat="1" ht="39" customHeight="1" spans="1:9">
      <c r="A55" s="14"/>
      <c r="B55" s="13">
        <v>52</v>
      </c>
      <c r="C55" s="18" t="s">
        <v>139</v>
      </c>
      <c r="D55" s="18" t="s">
        <v>143</v>
      </c>
      <c r="E55" s="18"/>
      <c r="F55" s="18" t="s">
        <v>14</v>
      </c>
      <c r="G55" s="18" t="s">
        <v>141</v>
      </c>
      <c r="H55" s="18" t="s">
        <v>144</v>
      </c>
      <c r="I55" s="18"/>
    </row>
    <row r="56" s="3" customFormat="1" ht="39" customHeight="1" spans="1:9">
      <c r="A56" s="14"/>
      <c r="B56" s="13">
        <v>53</v>
      </c>
      <c r="C56" s="18" t="s">
        <v>139</v>
      </c>
      <c r="D56" s="18" t="s">
        <v>145</v>
      </c>
      <c r="E56" s="18"/>
      <c r="F56" s="18" t="s">
        <v>14</v>
      </c>
      <c r="G56" s="18" t="s">
        <v>141</v>
      </c>
      <c r="H56" s="18" t="s">
        <v>144</v>
      </c>
      <c r="I56" s="18"/>
    </row>
    <row r="57" s="3" customFormat="1" ht="39" customHeight="1" spans="1:9">
      <c r="A57" s="14"/>
      <c r="B57" s="13">
        <v>54</v>
      </c>
      <c r="C57" s="18" t="s">
        <v>139</v>
      </c>
      <c r="D57" s="18" t="s">
        <v>146</v>
      </c>
      <c r="E57" s="18"/>
      <c r="F57" s="18" t="s">
        <v>14</v>
      </c>
      <c r="G57" s="18" t="s">
        <v>141</v>
      </c>
      <c r="H57" s="18" t="s">
        <v>144</v>
      </c>
      <c r="I57" s="18"/>
    </row>
    <row r="58" s="3" customFormat="1" ht="39" customHeight="1" spans="1:9">
      <c r="A58" s="14"/>
      <c r="B58" s="13">
        <v>55</v>
      </c>
      <c r="C58" s="18" t="s">
        <v>139</v>
      </c>
      <c r="D58" s="18" t="s">
        <v>147</v>
      </c>
      <c r="E58" s="18">
        <v>2550</v>
      </c>
      <c r="F58" s="18" t="s">
        <v>14</v>
      </c>
      <c r="G58" s="18" t="s">
        <v>141</v>
      </c>
      <c r="H58" s="18" t="s">
        <v>148</v>
      </c>
      <c r="I58" s="18" t="s">
        <v>149</v>
      </c>
    </row>
    <row r="59" s="3" customFormat="1" ht="39" customHeight="1" spans="1:9">
      <c r="A59" s="14"/>
      <c r="B59" s="13">
        <v>56</v>
      </c>
      <c r="C59" s="18" t="s">
        <v>139</v>
      </c>
      <c r="D59" s="18" t="s">
        <v>150</v>
      </c>
      <c r="E59" s="18">
        <v>162</v>
      </c>
      <c r="F59" s="18" t="s">
        <v>14</v>
      </c>
      <c r="G59" s="18" t="s">
        <v>141</v>
      </c>
      <c r="H59" s="18" t="s">
        <v>151</v>
      </c>
      <c r="I59" s="18" t="s">
        <v>152</v>
      </c>
    </row>
    <row r="60" s="3" customFormat="1" ht="39" customHeight="1" spans="1:9">
      <c r="A60" s="14"/>
      <c r="B60" s="13">
        <v>57</v>
      </c>
      <c r="C60" s="18" t="s">
        <v>139</v>
      </c>
      <c r="D60" s="18" t="s">
        <v>153</v>
      </c>
      <c r="E60" s="18">
        <v>415</v>
      </c>
      <c r="F60" s="18" t="s">
        <v>14</v>
      </c>
      <c r="G60" s="18" t="s">
        <v>141</v>
      </c>
      <c r="H60" s="18">
        <v>8</v>
      </c>
      <c r="I60" s="18"/>
    </row>
    <row r="61" s="3" customFormat="1" ht="39" customHeight="1" spans="1:9">
      <c r="A61" s="14"/>
      <c r="B61" s="13">
        <v>58</v>
      </c>
      <c r="C61" s="19" t="s">
        <v>154</v>
      </c>
      <c r="D61" s="19" t="s">
        <v>155</v>
      </c>
      <c r="E61" s="19">
        <v>4757.03</v>
      </c>
      <c r="F61" s="19" t="s">
        <v>156</v>
      </c>
      <c r="G61" s="19" t="s">
        <v>15</v>
      </c>
      <c r="H61" s="19" t="s">
        <v>157</v>
      </c>
      <c r="I61" s="19"/>
    </row>
    <row r="62" s="3" customFormat="1" ht="39" customHeight="1" spans="1:9">
      <c r="A62" s="14"/>
      <c r="B62" s="13">
        <v>59</v>
      </c>
      <c r="C62" s="19" t="s">
        <v>154</v>
      </c>
      <c r="D62" s="19" t="s">
        <v>158</v>
      </c>
      <c r="E62" s="19">
        <v>2550</v>
      </c>
      <c r="F62" s="19" t="s">
        <v>159</v>
      </c>
      <c r="G62" s="19" t="s">
        <v>15</v>
      </c>
      <c r="H62" s="19" t="s">
        <v>34</v>
      </c>
      <c r="I62" s="19"/>
    </row>
    <row r="63" s="3" customFormat="1" ht="39" customHeight="1" spans="1:9">
      <c r="A63" s="14"/>
      <c r="B63" s="13">
        <v>60</v>
      </c>
      <c r="C63" s="19" t="s">
        <v>154</v>
      </c>
      <c r="D63" s="19" t="s">
        <v>160</v>
      </c>
      <c r="E63" s="19">
        <v>245.5</v>
      </c>
      <c r="F63" s="19" t="s">
        <v>161</v>
      </c>
      <c r="G63" s="19" t="s">
        <v>15</v>
      </c>
      <c r="H63" s="19" t="s">
        <v>157</v>
      </c>
      <c r="I63" s="19"/>
    </row>
    <row r="64" s="3" customFormat="1" ht="39" customHeight="1" spans="1:9">
      <c r="A64" s="14"/>
      <c r="B64" s="13">
        <v>61</v>
      </c>
      <c r="C64" s="19" t="s">
        <v>162</v>
      </c>
      <c r="D64" s="19" t="s">
        <v>163</v>
      </c>
      <c r="E64" s="19">
        <v>850</v>
      </c>
      <c r="F64" s="19" t="s">
        <v>164</v>
      </c>
      <c r="G64" s="19" t="s">
        <v>15</v>
      </c>
      <c r="H64" s="19" t="s">
        <v>16</v>
      </c>
      <c r="I64" s="19" t="s">
        <v>26</v>
      </c>
    </row>
    <row r="65" s="3" customFormat="1" ht="39" customHeight="1" spans="1:9">
      <c r="A65" s="14"/>
      <c r="B65" s="13">
        <v>62</v>
      </c>
      <c r="C65" s="19" t="s">
        <v>162</v>
      </c>
      <c r="D65" s="19" t="s">
        <v>165</v>
      </c>
      <c r="E65" s="19">
        <v>600</v>
      </c>
      <c r="F65" s="19" t="s">
        <v>166</v>
      </c>
      <c r="G65" s="19" t="s">
        <v>15</v>
      </c>
      <c r="H65" s="19" t="s">
        <v>16</v>
      </c>
      <c r="I65" s="19" t="s">
        <v>17</v>
      </c>
    </row>
    <row r="66" s="3" customFormat="1" ht="39" customHeight="1" spans="1:9">
      <c r="A66" s="14"/>
      <c r="B66" s="13">
        <v>63</v>
      </c>
      <c r="C66" s="19" t="s">
        <v>162</v>
      </c>
      <c r="D66" s="19" t="s">
        <v>167</v>
      </c>
      <c r="E66" s="19">
        <v>3000</v>
      </c>
      <c r="F66" s="19" t="s">
        <v>168</v>
      </c>
      <c r="G66" s="19" t="s">
        <v>15</v>
      </c>
      <c r="H66" s="19" t="s">
        <v>24</v>
      </c>
      <c r="I66" s="19" t="s">
        <v>17</v>
      </c>
    </row>
    <row r="67" s="3" customFormat="1" ht="39" customHeight="1" spans="1:9">
      <c r="A67" s="14"/>
      <c r="B67" s="13">
        <v>64</v>
      </c>
      <c r="C67" s="19" t="s">
        <v>162</v>
      </c>
      <c r="D67" s="19" t="s">
        <v>169</v>
      </c>
      <c r="E67" s="19">
        <v>350</v>
      </c>
      <c r="F67" s="19" t="s">
        <v>170</v>
      </c>
      <c r="G67" s="19" t="s">
        <v>15</v>
      </c>
      <c r="H67" s="19" t="s">
        <v>34</v>
      </c>
      <c r="I67" s="19" t="s">
        <v>17</v>
      </c>
    </row>
    <row r="68" s="3" customFormat="1" ht="39" customHeight="1" spans="1:9">
      <c r="A68" s="14"/>
      <c r="B68" s="13">
        <v>65</v>
      </c>
      <c r="C68" s="19" t="s">
        <v>162</v>
      </c>
      <c r="D68" s="19" t="s">
        <v>171</v>
      </c>
      <c r="E68" s="19">
        <v>300</v>
      </c>
      <c r="F68" s="19" t="s">
        <v>172</v>
      </c>
      <c r="G68" s="19" t="s">
        <v>15</v>
      </c>
      <c r="H68" s="19" t="s">
        <v>34</v>
      </c>
      <c r="I68" s="19" t="s">
        <v>26</v>
      </c>
    </row>
    <row r="69" s="3" customFormat="1" ht="39" customHeight="1" spans="1:9">
      <c r="A69" s="14"/>
      <c r="B69" s="13">
        <v>66</v>
      </c>
      <c r="C69" s="13" t="s">
        <v>173</v>
      </c>
      <c r="D69" s="13" t="s">
        <v>174</v>
      </c>
      <c r="E69" s="13">
        <v>2515.5</v>
      </c>
      <c r="F69" s="40" t="s">
        <v>175</v>
      </c>
      <c r="G69" s="13" t="s">
        <v>15</v>
      </c>
      <c r="H69" s="24" t="s">
        <v>16</v>
      </c>
      <c r="I69" s="13" t="s">
        <v>17</v>
      </c>
    </row>
    <row r="70" s="3" customFormat="1" ht="39" customHeight="1" spans="1:9">
      <c r="A70" s="14"/>
      <c r="B70" s="13">
        <v>67</v>
      </c>
      <c r="C70" s="13" t="s">
        <v>173</v>
      </c>
      <c r="D70" s="13" t="s">
        <v>176</v>
      </c>
      <c r="E70" s="13">
        <v>367.91</v>
      </c>
      <c r="F70" s="16" t="s">
        <v>177</v>
      </c>
      <c r="G70" s="13" t="s">
        <v>15</v>
      </c>
      <c r="H70" s="24" t="s">
        <v>24</v>
      </c>
      <c r="I70" s="13" t="s">
        <v>17</v>
      </c>
    </row>
    <row r="71" s="3" customFormat="1" ht="39" customHeight="1" spans="1:9">
      <c r="A71" s="14"/>
      <c r="B71" s="13">
        <v>68</v>
      </c>
      <c r="C71" s="13" t="s">
        <v>173</v>
      </c>
      <c r="D71" s="13" t="s">
        <v>178</v>
      </c>
      <c r="E71" s="13">
        <v>1920</v>
      </c>
      <c r="F71" s="13" t="s">
        <v>179</v>
      </c>
      <c r="G71" s="13" t="s">
        <v>15</v>
      </c>
      <c r="H71" s="24" t="s">
        <v>34</v>
      </c>
      <c r="I71" s="13" t="s">
        <v>17</v>
      </c>
    </row>
    <row r="72" s="3" customFormat="1" ht="39" customHeight="1" spans="1:9">
      <c r="A72" s="14"/>
      <c r="B72" s="13">
        <v>69</v>
      </c>
      <c r="C72" s="13" t="s">
        <v>180</v>
      </c>
      <c r="D72" s="13" t="s">
        <v>181</v>
      </c>
      <c r="E72" s="13">
        <f>1600*0.9</f>
        <v>1440</v>
      </c>
      <c r="F72" s="16" t="s">
        <v>182</v>
      </c>
      <c r="G72" s="13" t="s">
        <v>15</v>
      </c>
      <c r="H72" s="24" t="s">
        <v>16</v>
      </c>
      <c r="I72" s="13"/>
    </row>
    <row r="73" s="3" customFormat="1" ht="39" customHeight="1" spans="1:9">
      <c r="A73" s="14"/>
      <c r="B73" s="13">
        <v>70</v>
      </c>
      <c r="C73" s="13" t="s">
        <v>180</v>
      </c>
      <c r="D73" s="13" t="s">
        <v>183</v>
      </c>
      <c r="E73" s="13">
        <f>4900*0.9</f>
        <v>4410</v>
      </c>
      <c r="F73" s="16" t="s">
        <v>184</v>
      </c>
      <c r="G73" s="13" t="s">
        <v>15</v>
      </c>
      <c r="H73" s="24" t="s">
        <v>34</v>
      </c>
      <c r="I73" s="13"/>
    </row>
    <row r="74" s="3" customFormat="1" ht="39" customHeight="1" spans="1:9">
      <c r="A74" s="14"/>
      <c r="B74" s="13">
        <v>71</v>
      </c>
      <c r="C74" s="13" t="s">
        <v>180</v>
      </c>
      <c r="D74" s="13" t="s">
        <v>185</v>
      </c>
      <c r="E74" s="13">
        <f>833*0.9</f>
        <v>749.7</v>
      </c>
      <c r="F74" s="16" t="s">
        <v>186</v>
      </c>
      <c r="G74" s="13" t="s">
        <v>15</v>
      </c>
      <c r="H74" s="24" t="s">
        <v>34</v>
      </c>
      <c r="I74" s="13"/>
    </row>
    <row r="75" s="3" customFormat="1" ht="39" customHeight="1" spans="1:9">
      <c r="A75" s="14"/>
      <c r="B75" s="13">
        <v>72</v>
      </c>
      <c r="C75" s="13" t="s">
        <v>180</v>
      </c>
      <c r="D75" s="13" t="s">
        <v>187</v>
      </c>
      <c r="E75" s="13">
        <v>2700</v>
      </c>
      <c r="F75" s="16" t="s">
        <v>188</v>
      </c>
      <c r="G75" s="13" t="s">
        <v>15</v>
      </c>
      <c r="H75" s="24" t="s">
        <v>34</v>
      </c>
      <c r="I75" s="13"/>
    </row>
    <row r="76" s="3" customFormat="1" ht="39" customHeight="1" spans="1:9">
      <c r="A76" s="14"/>
      <c r="B76" s="13">
        <v>73</v>
      </c>
      <c r="C76" s="13" t="s">
        <v>180</v>
      </c>
      <c r="D76" s="13" t="s">
        <v>189</v>
      </c>
      <c r="E76" s="34">
        <v>324</v>
      </c>
      <c r="F76" s="41" t="s">
        <v>190</v>
      </c>
      <c r="G76" s="13" t="s">
        <v>15</v>
      </c>
      <c r="H76" s="24" t="s">
        <v>16</v>
      </c>
      <c r="I76" s="13"/>
    </row>
    <row r="77" s="3" customFormat="1" ht="39" customHeight="1" spans="1:9">
      <c r="A77" s="14"/>
      <c r="B77" s="13">
        <v>74</v>
      </c>
      <c r="C77" s="13" t="s">
        <v>191</v>
      </c>
      <c r="D77" s="13" t="s">
        <v>192</v>
      </c>
      <c r="E77" s="13">
        <v>700</v>
      </c>
      <c r="F77" s="16" t="s">
        <v>193</v>
      </c>
      <c r="G77" s="13" t="s">
        <v>15</v>
      </c>
      <c r="H77" s="24" t="s">
        <v>34</v>
      </c>
      <c r="I77" s="16" t="s">
        <v>17</v>
      </c>
    </row>
    <row r="78" s="3" customFormat="1" ht="39" customHeight="1" spans="1:9">
      <c r="A78" s="14"/>
      <c r="B78" s="13">
        <v>75</v>
      </c>
      <c r="C78" s="13" t="s">
        <v>191</v>
      </c>
      <c r="D78" s="13" t="s">
        <v>194</v>
      </c>
      <c r="E78" s="13">
        <v>2500</v>
      </c>
      <c r="F78" s="16" t="s">
        <v>195</v>
      </c>
      <c r="G78" s="13" t="s">
        <v>15</v>
      </c>
      <c r="H78" s="24" t="s">
        <v>16</v>
      </c>
      <c r="I78" s="16" t="s">
        <v>17</v>
      </c>
    </row>
    <row r="79" s="3" customFormat="1" ht="39" customHeight="1" spans="1:9">
      <c r="A79" s="14"/>
      <c r="B79" s="13">
        <v>76</v>
      </c>
      <c r="C79" s="13" t="s">
        <v>191</v>
      </c>
      <c r="D79" s="13" t="s">
        <v>196</v>
      </c>
      <c r="E79" s="13">
        <v>200</v>
      </c>
      <c r="F79" s="16" t="s">
        <v>197</v>
      </c>
      <c r="G79" s="13" t="s">
        <v>15</v>
      </c>
      <c r="H79" s="24" t="s">
        <v>34</v>
      </c>
      <c r="I79" s="16" t="s">
        <v>26</v>
      </c>
    </row>
    <row r="80" s="3" customFormat="1" ht="39" customHeight="1" spans="1:9">
      <c r="A80" s="14"/>
      <c r="B80" s="13">
        <v>77</v>
      </c>
      <c r="C80" s="13" t="s">
        <v>198</v>
      </c>
      <c r="D80" s="13" t="s">
        <v>199</v>
      </c>
      <c r="E80" s="13">
        <v>100</v>
      </c>
      <c r="F80" s="13" t="s">
        <v>200</v>
      </c>
      <c r="G80" s="13" t="s">
        <v>15</v>
      </c>
      <c r="H80" s="13">
        <v>45108</v>
      </c>
      <c r="I80" s="13" t="s">
        <v>46</v>
      </c>
    </row>
    <row r="81" s="3" customFormat="1" ht="39" customHeight="1" spans="1:9">
      <c r="A81" s="14"/>
      <c r="B81" s="13">
        <v>78</v>
      </c>
      <c r="C81" s="13" t="s">
        <v>198</v>
      </c>
      <c r="D81" s="13" t="s">
        <v>201</v>
      </c>
      <c r="E81" s="13">
        <v>670</v>
      </c>
      <c r="F81" s="13" t="s">
        <v>202</v>
      </c>
      <c r="G81" s="13" t="s">
        <v>15</v>
      </c>
      <c r="H81" s="13">
        <v>45109</v>
      </c>
      <c r="I81" s="13" t="s">
        <v>26</v>
      </c>
    </row>
    <row r="82" s="3" customFormat="1" ht="39" customHeight="1" spans="1:9">
      <c r="A82" s="14"/>
      <c r="B82" s="13">
        <v>79</v>
      </c>
      <c r="C82" s="13" t="s">
        <v>198</v>
      </c>
      <c r="D82" s="13" t="s">
        <v>203</v>
      </c>
      <c r="E82" s="13">
        <v>3000</v>
      </c>
      <c r="F82" s="13" t="s">
        <v>204</v>
      </c>
      <c r="G82" s="13" t="s">
        <v>15</v>
      </c>
      <c r="H82" s="13" t="s">
        <v>24</v>
      </c>
      <c r="I82" s="13" t="s">
        <v>17</v>
      </c>
    </row>
    <row r="83" s="3" customFormat="1" ht="39" customHeight="1" spans="1:9">
      <c r="A83" s="14"/>
      <c r="B83" s="13">
        <v>80</v>
      </c>
      <c r="C83" s="13" t="s">
        <v>198</v>
      </c>
      <c r="D83" s="13" t="s">
        <v>205</v>
      </c>
      <c r="E83" s="13">
        <v>3221</v>
      </c>
      <c r="F83" s="13" t="s">
        <v>206</v>
      </c>
      <c r="G83" s="13" t="s">
        <v>15</v>
      </c>
      <c r="H83" s="13" t="s">
        <v>24</v>
      </c>
      <c r="I83" s="13" t="s">
        <v>26</v>
      </c>
    </row>
    <row r="84" s="3" customFormat="1" ht="39" customHeight="1" spans="1:9">
      <c r="A84" s="14"/>
      <c r="B84" s="13">
        <v>81</v>
      </c>
      <c r="C84" s="13" t="s">
        <v>198</v>
      </c>
      <c r="D84" s="13" t="s">
        <v>207</v>
      </c>
      <c r="E84" s="13">
        <v>1987</v>
      </c>
      <c r="F84" s="13" t="s">
        <v>208</v>
      </c>
      <c r="G84" s="13" t="s">
        <v>15</v>
      </c>
      <c r="H84" s="13">
        <v>45170</v>
      </c>
      <c r="I84" s="13" t="s">
        <v>26</v>
      </c>
    </row>
    <row r="85" s="3" customFormat="1" ht="39" customHeight="1" spans="1:9">
      <c r="A85" s="13" t="s">
        <v>209</v>
      </c>
      <c r="B85" s="34" t="s">
        <v>210</v>
      </c>
      <c r="C85" s="13"/>
      <c r="D85" s="13"/>
      <c r="E85" s="34">
        <f>SUM(E4:E84)</f>
        <v>857598.349686</v>
      </c>
      <c r="F85" s="17"/>
      <c r="G85" s="13"/>
      <c r="H85" s="28"/>
      <c r="I85" s="13"/>
    </row>
    <row r="86" s="4" customFormat="1" ht="39" customHeight="1" spans="1:9">
      <c r="A86" s="14" t="s">
        <v>211</v>
      </c>
      <c r="B86" s="18">
        <v>1</v>
      </c>
      <c r="C86" s="13" t="s">
        <v>12</v>
      </c>
      <c r="D86" s="13" t="s">
        <v>212</v>
      </c>
      <c r="E86" s="13">
        <v>333</v>
      </c>
      <c r="F86" s="16" t="s">
        <v>213</v>
      </c>
      <c r="G86" s="13" t="s">
        <v>15</v>
      </c>
      <c r="H86" s="24" t="s">
        <v>16</v>
      </c>
      <c r="I86" s="13" t="s">
        <v>17</v>
      </c>
    </row>
    <row r="87" s="4" customFormat="1" ht="39" customHeight="1" spans="1:9">
      <c r="A87" s="14"/>
      <c r="B87" s="18">
        <v>2</v>
      </c>
      <c r="C87" s="13" t="s">
        <v>12</v>
      </c>
      <c r="D87" s="13" t="s">
        <v>214</v>
      </c>
      <c r="E87" s="13">
        <v>133.388</v>
      </c>
      <c r="F87" s="16" t="s">
        <v>213</v>
      </c>
      <c r="G87" s="13" t="s">
        <v>15</v>
      </c>
      <c r="H87" s="24" t="s">
        <v>16</v>
      </c>
      <c r="I87" s="13" t="s">
        <v>17</v>
      </c>
    </row>
    <row r="88" s="4" customFormat="1" ht="39" customHeight="1" spans="1:9">
      <c r="A88" s="14"/>
      <c r="B88" s="18">
        <v>3</v>
      </c>
      <c r="C88" s="13" t="s">
        <v>12</v>
      </c>
      <c r="D88" s="13" t="s">
        <v>215</v>
      </c>
      <c r="E88" s="13">
        <v>248</v>
      </c>
      <c r="F88" s="16" t="s">
        <v>213</v>
      </c>
      <c r="G88" s="13" t="s">
        <v>15</v>
      </c>
      <c r="H88" s="24" t="s">
        <v>16</v>
      </c>
      <c r="I88" s="13" t="s">
        <v>17</v>
      </c>
    </row>
    <row r="89" s="4" customFormat="1" ht="39" customHeight="1" spans="1:9">
      <c r="A89" s="14"/>
      <c r="B89" s="18">
        <v>4</v>
      </c>
      <c r="C89" s="13" t="s">
        <v>12</v>
      </c>
      <c r="D89" s="13" t="s">
        <v>216</v>
      </c>
      <c r="E89" s="13">
        <v>100</v>
      </c>
      <c r="F89" s="16" t="s">
        <v>213</v>
      </c>
      <c r="G89" s="13" t="s">
        <v>15</v>
      </c>
      <c r="H89" s="24" t="s">
        <v>16</v>
      </c>
      <c r="I89" s="13" t="s">
        <v>17</v>
      </c>
    </row>
    <row r="90" s="4" customFormat="1" ht="39" customHeight="1" spans="1:9">
      <c r="A90" s="14"/>
      <c r="B90" s="18">
        <v>5</v>
      </c>
      <c r="C90" s="13" t="s">
        <v>12</v>
      </c>
      <c r="D90" s="13" t="s">
        <v>217</v>
      </c>
      <c r="E90" s="13">
        <v>126</v>
      </c>
      <c r="F90" s="16" t="s">
        <v>213</v>
      </c>
      <c r="G90" s="13" t="s">
        <v>15</v>
      </c>
      <c r="H90" s="24" t="s">
        <v>16</v>
      </c>
      <c r="I90" s="13" t="s">
        <v>17</v>
      </c>
    </row>
    <row r="91" s="4" customFormat="1" ht="39" customHeight="1" spans="1:9">
      <c r="A91" s="14"/>
      <c r="B91" s="18">
        <v>6</v>
      </c>
      <c r="C91" s="13" t="s">
        <v>12</v>
      </c>
      <c r="D91" s="13" t="s">
        <v>218</v>
      </c>
      <c r="E91" s="13">
        <v>496</v>
      </c>
      <c r="F91" s="16" t="s">
        <v>213</v>
      </c>
      <c r="G91" s="13" t="s">
        <v>15</v>
      </c>
      <c r="H91" s="24" t="s">
        <v>24</v>
      </c>
      <c r="I91" s="13" t="s">
        <v>26</v>
      </c>
    </row>
    <row r="92" s="4" customFormat="1" ht="39" customHeight="1" spans="1:9">
      <c r="A92" s="14"/>
      <c r="B92" s="18">
        <v>7</v>
      </c>
      <c r="C92" s="13" t="s">
        <v>32</v>
      </c>
      <c r="D92" s="13" t="s">
        <v>219</v>
      </c>
      <c r="E92" s="13">
        <v>160</v>
      </c>
      <c r="F92" s="16" t="s">
        <v>213</v>
      </c>
      <c r="G92" s="13" t="s">
        <v>15</v>
      </c>
      <c r="H92" s="24" t="s">
        <v>34</v>
      </c>
      <c r="I92" s="13" t="s">
        <v>35</v>
      </c>
    </row>
    <row r="93" s="4" customFormat="1" ht="39" customHeight="1" spans="1:9">
      <c r="A93" s="14"/>
      <c r="B93" s="18">
        <v>8</v>
      </c>
      <c r="C93" s="13" t="s">
        <v>12</v>
      </c>
      <c r="D93" s="13" t="s">
        <v>220</v>
      </c>
      <c r="E93" s="13">
        <v>149</v>
      </c>
      <c r="F93" s="16" t="s">
        <v>221</v>
      </c>
      <c r="G93" s="13" t="s">
        <v>15</v>
      </c>
      <c r="H93" s="24" t="s">
        <v>16</v>
      </c>
      <c r="I93" s="13" t="s">
        <v>17</v>
      </c>
    </row>
    <row r="94" s="4" customFormat="1" ht="39" customHeight="1" spans="1:9">
      <c r="A94" s="14"/>
      <c r="B94" s="18">
        <v>9</v>
      </c>
      <c r="C94" s="13" t="s">
        <v>12</v>
      </c>
      <c r="D94" s="13" t="s">
        <v>222</v>
      </c>
      <c r="E94" s="13">
        <v>117</v>
      </c>
      <c r="F94" s="16" t="s">
        <v>223</v>
      </c>
      <c r="G94" s="13" t="s">
        <v>15</v>
      </c>
      <c r="H94" s="24" t="s">
        <v>16</v>
      </c>
      <c r="I94" s="13" t="s">
        <v>17</v>
      </c>
    </row>
    <row r="95" s="4" customFormat="1" ht="39" customHeight="1" spans="1:9">
      <c r="A95" s="14"/>
      <c r="B95" s="18">
        <v>10</v>
      </c>
      <c r="C95" s="13" t="s">
        <v>12</v>
      </c>
      <c r="D95" s="13" t="s">
        <v>224</v>
      </c>
      <c r="E95" s="13">
        <v>511.175</v>
      </c>
      <c r="F95" s="16" t="s">
        <v>225</v>
      </c>
      <c r="G95" s="13" t="s">
        <v>15</v>
      </c>
      <c r="H95" s="24" t="s">
        <v>16</v>
      </c>
      <c r="I95" s="13" t="s">
        <v>17</v>
      </c>
    </row>
    <row r="96" s="4" customFormat="1" ht="39" customHeight="1" spans="1:9">
      <c r="A96" s="14"/>
      <c r="B96" s="18">
        <v>11</v>
      </c>
      <c r="C96" s="13" t="s">
        <v>12</v>
      </c>
      <c r="D96" s="13" t="s">
        <v>226</v>
      </c>
      <c r="E96" s="13">
        <v>744.34</v>
      </c>
      <c r="F96" s="16" t="s">
        <v>227</v>
      </c>
      <c r="G96" s="13" t="s">
        <v>15</v>
      </c>
      <c r="H96" s="24" t="s">
        <v>16</v>
      </c>
      <c r="I96" s="13" t="s">
        <v>17</v>
      </c>
    </row>
    <row r="97" s="4" customFormat="1" ht="39" customHeight="1" spans="1:9">
      <c r="A97" s="14"/>
      <c r="B97" s="18">
        <v>12</v>
      </c>
      <c r="C97" s="13" t="s">
        <v>12</v>
      </c>
      <c r="D97" s="13" t="s">
        <v>228</v>
      </c>
      <c r="E97" s="13">
        <v>136.068</v>
      </c>
      <c r="F97" s="16" t="s">
        <v>229</v>
      </c>
      <c r="G97" s="13" t="s">
        <v>15</v>
      </c>
      <c r="H97" s="24" t="s">
        <v>16</v>
      </c>
      <c r="I97" s="13" t="s">
        <v>17</v>
      </c>
    </row>
    <row r="98" s="4" customFormat="1" ht="39" customHeight="1" spans="1:9">
      <c r="A98" s="14"/>
      <c r="B98" s="18">
        <v>13</v>
      </c>
      <c r="C98" s="13" t="s">
        <v>12</v>
      </c>
      <c r="D98" s="13" t="s">
        <v>230</v>
      </c>
      <c r="E98" s="13">
        <v>206.76</v>
      </c>
      <c r="F98" s="16" t="s">
        <v>229</v>
      </c>
      <c r="G98" s="13" t="s">
        <v>15</v>
      </c>
      <c r="H98" s="24" t="s">
        <v>16</v>
      </c>
      <c r="I98" s="13" t="s">
        <v>17</v>
      </c>
    </row>
    <row r="99" s="4" customFormat="1" ht="39" customHeight="1" spans="1:9">
      <c r="A99" s="14"/>
      <c r="B99" s="18">
        <v>14</v>
      </c>
      <c r="C99" s="15" t="s">
        <v>36</v>
      </c>
      <c r="D99" s="15" t="s">
        <v>231</v>
      </c>
      <c r="E99" s="15">
        <v>248.36</v>
      </c>
      <c r="F99" s="15" t="s">
        <v>232</v>
      </c>
      <c r="G99" s="42" t="s">
        <v>15</v>
      </c>
      <c r="H99" s="43" t="s">
        <v>16</v>
      </c>
      <c r="I99" s="42" t="s">
        <v>17</v>
      </c>
    </row>
    <row r="100" s="4" customFormat="1" ht="39" customHeight="1" spans="1:9">
      <c r="A100" s="14"/>
      <c r="B100" s="18">
        <v>15</v>
      </c>
      <c r="C100" s="15" t="s">
        <v>36</v>
      </c>
      <c r="D100" s="15" t="s">
        <v>233</v>
      </c>
      <c r="E100" s="15">
        <v>694.62</v>
      </c>
      <c r="F100" s="44" t="s">
        <v>234</v>
      </c>
      <c r="G100" s="42" t="s">
        <v>15</v>
      </c>
      <c r="H100" s="45">
        <v>45108</v>
      </c>
      <c r="I100" s="42" t="s">
        <v>17</v>
      </c>
    </row>
    <row r="101" s="4" customFormat="1" ht="39" customHeight="1" spans="1:9">
      <c r="A101" s="14"/>
      <c r="B101" s="18">
        <v>16</v>
      </c>
      <c r="C101" s="18" t="s">
        <v>235</v>
      </c>
      <c r="D101" s="13" t="s">
        <v>236</v>
      </c>
      <c r="E101" s="46">
        <v>150.36</v>
      </c>
      <c r="F101" s="47" t="s">
        <v>237</v>
      </c>
      <c r="G101" s="18" t="s">
        <v>15</v>
      </c>
      <c r="H101" s="48" t="s">
        <v>16</v>
      </c>
      <c r="I101" s="18" t="s">
        <v>46</v>
      </c>
    </row>
    <row r="102" s="4" customFormat="1" ht="39" customHeight="1" spans="1:9">
      <c r="A102" s="14"/>
      <c r="B102" s="18">
        <v>17</v>
      </c>
      <c r="C102" s="13" t="s">
        <v>54</v>
      </c>
      <c r="D102" s="16" t="s">
        <v>238</v>
      </c>
      <c r="E102" s="13">
        <v>1613</v>
      </c>
      <c r="F102" s="13" t="s">
        <v>239</v>
      </c>
      <c r="G102" s="13" t="s">
        <v>15</v>
      </c>
      <c r="H102" s="28" t="s">
        <v>240</v>
      </c>
      <c r="I102" s="18" t="s">
        <v>132</v>
      </c>
    </row>
    <row r="103" s="4" customFormat="1" ht="39" customHeight="1" spans="1:9">
      <c r="A103" s="14"/>
      <c r="B103" s="18">
        <v>18</v>
      </c>
      <c r="C103" s="13" t="s">
        <v>54</v>
      </c>
      <c r="D103" s="16" t="s">
        <v>241</v>
      </c>
      <c r="E103" s="13">
        <v>150</v>
      </c>
      <c r="F103" s="13" t="s">
        <v>242</v>
      </c>
      <c r="G103" s="13" t="s">
        <v>15</v>
      </c>
      <c r="H103" s="24" t="s">
        <v>243</v>
      </c>
      <c r="I103" s="18" t="s">
        <v>57</v>
      </c>
    </row>
    <row r="104" s="4" customFormat="1" ht="39" customHeight="1" spans="1:9">
      <c r="A104" s="14"/>
      <c r="B104" s="18">
        <v>19</v>
      </c>
      <c r="C104" s="28" t="s">
        <v>54</v>
      </c>
      <c r="D104" s="35" t="s">
        <v>244</v>
      </c>
      <c r="E104" s="49">
        <v>186.66</v>
      </c>
      <c r="F104" s="13" t="s">
        <v>242</v>
      </c>
      <c r="G104" s="28" t="s">
        <v>15</v>
      </c>
      <c r="H104" s="24" t="s">
        <v>245</v>
      </c>
      <c r="I104" s="28" t="s">
        <v>73</v>
      </c>
    </row>
    <row r="105" s="4" customFormat="1" ht="39" customHeight="1" spans="1:9">
      <c r="A105" s="14"/>
      <c r="B105" s="18">
        <v>20</v>
      </c>
      <c r="C105" s="28" t="s">
        <v>54</v>
      </c>
      <c r="D105" s="35" t="s">
        <v>246</v>
      </c>
      <c r="E105" s="49">
        <v>223.99</v>
      </c>
      <c r="F105" s="13" t="s">
        <v>247</v>
      </c>
      <c r="G105" s="28" t="s">
        <v>15</v>
      </c>
      <c r="H105" s="24" t="s">
        <v>245</v>
      </c>
      <c r="I105" s="28" t="s">
        <v>73</v>
      </c>
    </row>
    <row r="106" s="4" customFormat="1" ht="39" customHeight="1" spans="1:9">
      <c r="A106" s="14"/>
      <c r="B106" s="18">
        <v>21</v>
      </c>
      <c r="C106" s="28" t="s">
        <v>54</v>
      </c>
      <c r="D106" s="35" t="s">
        <v>248</v>
      </c>
      <c r="E106" s="50">
        <v>909.67</v>
      </c>
      <c r="F106" s="51" t="s">
        <v>249</v>
      </c>
      <c r="G106" s="28" t="s">
        <v>15</v>
      </c>
      <c r="H106" s="24" t="s">
        <v>245</v>
      </c>
      <c r="I106" s="28" t="s">
        <v>73</v>
      </c>
    </row>
    <row r="107" s="4" customFormat="1" ht="39" customHeight="1" spans="1:9">
      <c r="A107" s="14"/>
      <c r="B107" s="18">
        <v>22</v>
      </c>
      <c r="C107" s="28" t="s">
        <v>54</v>
      </c>
      <c r="D107" s="35" t="s">
        <v>250</v>
      </c>
      <c r="E107" s="50">
        <v>348.1</v>
      </c>
      <c r="F107" s="51" t="s">
        <v>251</v>
      </c>
      <c r="G107" s="28" t="s">
        <v>15</v>
      </c>
      <c r="H107" s="24" t="s">
        <v>245</v>
      </c>
      <c r="I107" s="28" t="s">
        <v>73</v>
      </c>
    </row>
    <row r="108" s="4" customFormat="1" ht="39" customHeight="1" spans="1:9">
      <c r="A108" s="14"/>
      <c r="B108" s="18">
        <v>23</v>
      </c>
      <c r="C108" s="28" t="s">
        <v>54</v>
      </c>
      <c r="D108" s="35" t="s">
        <v>252</v>
      </c>
      <c r="E108" s="50">
        <v>204</v>
      </c>
      <c r="F108" s="51" t="s">
        <v>253</v>
      </c>
      <c r="G108" s="28" t="s">
        <v>15</v>
      </c>
      <c r="H108" s="24" t="s">
        <v>245</v>
      </c>
      <c r="I108" s="28" t="s">
        <v>73</v>
      </c>
    </row>
    <row r="109" s="4" customFormat="1" ht="39" customHeight="1" spans="1:9">
      <c r="A109" s="14"/>
      <c r="B109" s="18">
        <v>24</v>
      </c>
      <c r="C109" s="28" t="s">
        <v>54</v>
      </c>
      <c r="D109" s="35" t="s">
        <v>254</v>
      </c>
      <c r="E109" s="50">
        <v>898.59</v>
      </c>
      <c r="F109" s="51" t="s">
        <v>255</v>
      </c>
      <c r="G109" s="28" t="s">
        <v>15</v>
      </c>
      <c r="H109" s="24" t="s">
        <v>245</v>
      </c>
      <c r="I109" s="28" t="s">
        <v>73</v>
      </c>
    </row>
    <row r="110" s="4" customFormat="1" ht="39" customHeight="1" spans="1:9">
      <c r="A110" s="14"/>
      <c r="B110" s="18">
        <v>25</v>
      </c>
      <c r="C110" s="36" t="s">
        <v>54</v>
      </c>
      <c r="D110" s="37" t="s">
        <v>256</v>
      </c>
      <c r="E110" s="15">
        <f>23*3</f>
        <v>69</v>
      </c>
      <c r="F110" s="15" t="s">
        <v>257</v>
      </c>
      <c r="G110" s="36" t="s">
        <v>15</v>
      </c>
      <c r="H110" s="25" t="s">
        <v>258</v>
      </c>
      <c r="I110" s="28" t="s">
        <v>17</v>
      </c>
    </row>
    <row r="111" s="4" customFormat="1" ht="39" customHeight="1" spans="1:9">
      <c r="A111" s="14"/>
      <c r="B111" s="18">
        <v>26</v>
      </c>
      <c r="C111" s="36" t="s">
        <v>54</v>
      </c>
      <c r="D111" s="37" t="s">
        <v>259</v>
      </c>
      <c r="E111" s="52">
        <f>90*2+60</f>
        <v>240</v>
      </c>
      <c r="F111" s="15" t="s">
        <v>260</v>
      </c>
      <c r="G111" s="36" t="s">
        <v>15</v>
      </c>
      <c r="H111" s="25" t="s">
        <v>258</v>
      </c>
      <c r="I111" s="28" t="s">
        <v>17</v>
      </c>
    </row>
    <row r="112" s="4" customFormat="1" ht="39" customHeight="1" spans="1:9">
      <c r="A112" s="14"/>
      <c r="B112" s="18">
        <v>27</v>
      </c>
      <c r="C112" s="36" t="s">
        <v>54</v>
      </c>
      <c r="D112" s="37" t="s">
        <v>261</v>
      </c>
      <c r="E112" s="52">
        <f>30*2+18</f>
        <v>78</v>
      </c>
      <c r="F112" s="15" t="s">
        <v>262</v>
      </c>
      <c r="G112" s="36" t="s">
        <v>15</v>
      </c>
      <c r="H112" s="25" t="s">
        <v>258</v>
      </c>
      <c r="I112" s="28" t="s">
        <v>17</v>
      </c>
    </row>
    <row r="113" s="4" customFormat="1" ht="39" customHeight="1" spans="1:9">
      <c r="A113" s="14"/>
      <c r="B113" s="18">
        <v>28</v>
      </c>
      <c r="C113" s="36" t="s">
        <v>54</v>
      </c>
      <c r="D113" s="37" t="s">
        <v>263</v>
      </c>
      <c r="E113" s="50">
        <f>12*5</f>
        <v>60</v>
      </c>
      <c r="F113" s="53" t="s">
        <v>264</v>
      </c>
      <c r="G113" s="36" t="s">
        <v>15</v>
      </c>
      <c r="H113" s="25" t="s">
        <v>258</v>
      </c>
      <c r="I113" s="28" t="s">
        <v>17</v>
      </c>
    </row>
    <row r="114" s="4" customFormat="1" ht="39" customHeight="1" spans="1:9">
      <c r="A114" s="14"/>
      <c r="B114" s="18">
        <v>29</v>
      </c>
      <c r="C114" s="36" t="s">
        <v>54</v>
      </c>
      <c r="D114" s="37" t="s">
        <v>265</v>
      </c>
      <c r="E114" s="50">
        <f>4*14</f>
        <v>56</v>
      </c>
      <c r="F114" s="54" t="s">
        <v>266</v>
      </c>
      <c r="G114" s="36" t="s">
        <v>15</v>
      </c>
      <c r="H114" s="25" t="s">
        <v>258</v>
      </c>
      <c r="I114" s="28" t="s">
        <v>17</v>
      </c>
    </row>
    <row r="115" s="4" customFormat="1" ht="39" customHeight="1" spans="1:9">
      <c r="A115" s="14"/>
      <c r="B115" s="18">
        <v>30</v>
      </c>
      <c r="C115" s="36" t="s">
        <v>54</v>
      </c>
      <c r="D115" s="37" t="s">
        <v>267</v>
      </c>
      <c r="E115" s="50">
        <f>14*11+6*12</f>
        <v>226</v>
      </c>
      <c r="F115" s="54" t="s">
        <v>268</v>
      </c>
      <c r="G115" s="36" t="s">
        <v>15</v>
      </c>
      <c r="H115" s="25" t="s">
        <v>258</v>
      </c>
      <c r="I115" s="28" t="s">
        <v>17</v>
      </c>
    </row>
    <row r="116" s="4" customFormat="1" ht="39" customHeight="1" spans="1:9">
      <c r="A116" s="14"/>
      <c r="B116" s="18">
        <v>31</v>
      </c>
      <c r="C116" s="36" t="s">
        <v>54</v>
      </c>
      <c r="D116" s="37" t="s">
        <v>269</v>
      </c>
      <c r="E116" s="50">
        <v>168</v>
      </c>
      <c r="F116" s="54" t="s">
        <v>270</v>
      </c>
      <c r="G116" s="36" t="s">
        <v>15</v>
      </c>
      <c r="H116" s="25" t="s">
        <v>258</v>
      </c>
      <c r="I116" s="18" t="s">
        <v>17</v>
      </c>
    </row>
    <row r="117" s="4" customFormat="1" ht="39" customHeight="1" spans="1:9">
      <c r="A117" s="14"/>
      <c r="B117" s="18">
        <v>32</v>
      </c>
      <c r="C117" s="13" t="s">
        <v>62</v>
      </c>
      <c r="D117" s="13" t="s">
        <v>271</v>
      </c>
      <c r="E117" s="55">
        <f>(393.4+(708.2-393.4)/(40000-20000)*(36295-20000))*1*0.85*1*1.05</f>
        <v>580.02084525</v>
      </c>
      <c r="F117" s="13" t="s">
        <v>272</v>
      </c>
      <c r="G117" s="13" t="s">
        <v>15</v>
      </c>
      <c r="H117" s="24" t="s">
        <v>34</v>
      </c>
      <c r="I117" s="18" t="s">
        <v>65</v>
      </c>
    </row>
    <row r="118" s="4" customFormat="1" ht="39" customHeight="1" spans="1:9">
      <c r="A118" s="14"/>
      <c r="B118" s="18">
        <v>33</v>
      </c>
      <c r="C118" s="13" t="s">
        <v>62</v>
      </c>
      <c r="D118" s="13" t="s">
        <v>273</v>
      </c>
      <c r="E118" s="55">
        <f>(78.1+(120.8-78.1)/(5000-3000)*(4505-3000))*1*0.85*1*1.05</f>
        <v>98.381836875</v>
      </c>
      <c r="F118" s="13" t="s">
        <v>274</v>
      </c>
      <c r="G118" s="13" t="s">
        <v>15</v>
      </c>
      <c r="H118" s="24" t="s">
        <v>34</v>
      </c>
      <c r="I118" s="18" t="s">
        <v>65</v>
      </c>
    </row>
    <row r="119" s="4" customFormat="1" ht="39" customHeight="1" spans="1:9">
      <c r="A119" s="14"/>
      <c r="B119" s="18">
        <v>34</v>
      </c>
      <c r="C119" s="13" t="s">
        <v>62</v>
      </c>
      <c r="D119" s="13" t="s">
        <v>275</v>
      </c>
      <c r="E119" s="55">
        <f>(393.4+(708.2-393.4)/(40000-20000)*(30005-20000))*1*0.85*1*1.05</f>
        <v>491.65923975</v>
      </c>
      <c r="F119" s="13" t="s">
        <v>276</v>
      </c>
      <c r="G119" s="13" t="s">
        <v>15</v>
      </c>
      <c r="H119" s="24" t="s">
        <v>34</v>
      </c>
      <c r="I119" s="18" t="s">
        <v>65</v>
      </c>
    </row>
    <row r="120" s="4" customFormat="1" ht="39" customHeight="1" spans="1:9">
      <c r="A120" s="14"/>
      <c r="B120" s="18">
        <v>35</v>
      </c>
      <c r="C120" s="13" t="s">
        <v>62</v>
      </c>
      <c r="D120" s="13" t="s">
        <v>277</v>
      </c>
      <c r="E120" s="55">
        <f>56+196+18</f>
        <v>270</v>
      </c>
      <c r="F120" s="13" t="s">
        <v>278</v>
      </c>
      <c r="G120" s="13" t="s">
        <v>15</v>
      </c>
      <c r="H120" s="24" t="s">
        <v>34</v>
      </c>
      <c r="I120" s="18" t="s">
        <v>279</v>
      </c>
    </row>
    <row r="121" s="4" customFormat="1" ht="39" customHeight="1" spans="1:9">
      <c r="A121" s="14"/>
      <c r="B121" s="18">
        <v>36</v>
      </c>
      <c r="C121" s="13" t="s">
        <v>62</v>
      </c>
      <c r="D121" s="13" t="s">
        <v>280</v>
      </c>
      <c r="E121" s="55">
        <f>180*5296.51/10000</f>
        <v>95.33718</v>
      </c>
      <c r="F121" s="13" t="s">
        <v>281</v>
      </c>
      <c r="G121" s="13" t="s">
        <v>15</v>
      </c>
      <c r="H121" s="24" t="s">
        <v>34</v>
      </c>
      <c r="I121" s="18" t="s">
        <v>282</v>
      </c>
    </row>
    <row r="122" s="4" customFormat="1" ht="39" customHeight="1" spans="1:9">
      <c r="A122" s="14"/>
      <c r="B122" s="18">
        <v>37</v>
      </c>
      <c r="C122" s="13" t="s">
        <v>62</v>
      </c>
      <c r="D122" s="13" t="s">
        <v>283</v>
      </c>
      <c r="E122" s="55">
        <f>35139.45*186/10000</f>
        <v>653.59377</v>
      </c>
      <c r="F122" s="13" t="s">
        <v>284</v>
      </c>
      <c r="G122" s="13" t="s">
        <v>15</v>
      </c>
      <c r="H122" s="24" t="s">
        <v>34</v>
      </c>
      <c r="I122" s="18" t="s">
        <v>285</v>
      </c>
    </row>
    <row r="123" s="4" customFormat="1" ht="39" customHeight="1" spans="1:9">
      <c r="A123" s="14"/>
      <c r="B123" s="18">
        <v>38</v>
      </c>
      <c r="C123" s="38" t="s">
        <v>286</v>
      </c>
      <c r="D123" s="13" t="s">
        <v>287</v>
      </c>
      <c r="E123" s="56">
        <v>210</v>
      </c>
      <c r="F123" s="13" t="s">
        <v>227</v>
      </c>
      <c r="G123" s="38" t="s">
        <v>15</v>
      </c>
      <c r="H123" s="24" t="s">
        <v>24</v>
      </c>
      <c r="I123" s="13" t="s">
        <v>73</v>
      </c>
    </row>
    <row r="124" s="4" customFormat="1" ht="39" customHeight="1" spans="1:9">
      <c r="A124" s="14"/>
      <c r="B124" s="18">
        <v>39</v>
      </c>
      <c r="C124" s="38" t="s">
        <v>286</v>
      </c>
      <c r="D124" s="13" t="s">
        <v>288</v>
      </c>
      <c r="E124" s="56">
        <v>180</v>
      </c>
      <c r="F124" s="13" t="s">
        <v>227</v>
      </c>
      <c r="G124" s="38" t="s">
        <v>15</v>
      </c>
      <c r="H124" s="24" t="s">
        <v>24</v>
      </c>
      <c r="I124" s="13" t="s">
        <v>17</v>
      </c>
    </row>
    <row r="125" s="4" customFormat="1" ht="39" customHeight="1" spans="1:9">
      <c r="A125" s="14"/>
      <c r="B125" s="18">
        <v>40</v>
      </c>
      <c r="C125" s="38" t="s">
        <v>286</v>
      </c>
      <c r="D125" s="13" t="s">
        <v>289</v>
      </c>
      <c r="E125" s="56">
        <v>180</v>
      </c>
      <c r="F125" s="13" t="s">
        <v>227</v>
      </c>
      <c r="G125" s="38" t="s">
        <v>15</v>
      </c>
      <c r="H125" s="24" t="s">
        <v>34</v>
      </c>
      <c r="I125" s="13" t="s">
        <v>17</v>
      </c>
    </row>
    <row r="126" s="4" customFormat="1" ht="39" customHeight="1" spans="1:9">
      <c r="A126" s="14"/>
      <c r="B126" s="18">
        <v>41</v>
      </c>
      <c r="C126" s="39" t="s">
        <v>290</v>
      </c>
      <c r="D126" s="39" t="s">
        <v>291</v>
      </c>
      <c r="E126" s="57">
        <v>1198.28</v>
      </c>
      <c r="F126" s="58" t="s">
        <v>292</v>
      </c>
      <c r="G126" s="39" t="s">
        <v>15</v>
      </c>
      <c r="H126" s="24" t="s">
        <v>16</v>
      </c>
      <c r="I126" s="13"/>
    </row>
    <row r="127" s="4" customFormat="1" ht="39" customHeight="1" spans="1:9">
      <c r="A127" s="14"/>
      <c r="B127" s="18">
        <v>42</v>
      </c>
      <c r="C127" s="39" t="s">
        <v>290</v>
      </c>
      <c r="D127" s="39" t="s">
        <v>291</v>
      </c>
      <c r="E127" s="57">
        <v>366.08</v>
      </c>
      <c r="F127" s="58" t="s">
        <v>293</v>
      </c>
      <c r="G127" s="39" t="s">
        <v>15</v>
      </c>
      <c r="H127" s="24" t="s">
        <v>24</v>
      </c>
      <c r="I127" s="13"/>
    </row>
    <row r="128" s="4" customFormat="1" ht="39" customHeight="1" spans="1:9">
      <c r="A128" s="14"/>
      <c r="B128" s="18">
        <v>43</v>
      </c>
      <c r="C128" s="13" t="s">
        <v>85</v>
      </c>
      <c r="D128" s="13" t="s">
        <v>294</v>
      </c>
      <c r="E128" s="56">
        <v>1650</v>
      </c>
      <c r="F128" s="16" t="s">
        <v>294</v>
      </c>
      <c r="G128" s="39" t="s">
        <v>15</v>
      </c>
      <c r="H128" s="24" t="s">
        <v>84</v>
      </c>
      <c r="I128" s="13"/>
    </row>
    <row r="129" s="4" customFormat="1" ht="39" customHeight="1" spans="1:9">
      <c r="A129" s="14"/>
      <c r="B129" s="18">
        <v>44</v>
      </c>
      <c r="C129" s="13" t="s">
        <v>295</v>
      </c>
      <c r="D129" s="13" t="s">
        <v>296</v>
      </c>
      <c r="E129" s="13">
        <v>620</v>
      </c>
      <c r="F129" s="16" t="s">
        <v>297</v>
      </c>
      <c r="G129" s="13" t="s">
        <v>15</v>
      </c>
      <c r="H129" s="13" t="s">
        <v>16</v>
      </c>
      <c r="I129" s="18" t="s">
        <v>17</v>
      </c>
    </row>
    <row r="130" s="4" customFormat="1" ht="39" customHeight="1" spans="1:9">
      <c r="A130" s="14"/>
      <c r="B130" s="18">
        <v>45</v>
      </c>
      <c r="C130" s="13" t="s">
        <v>295</v>
      </c>
      <c r="D130" s="13" t="s">
        <v>298</v>
      </c>
      <c r="E130" s="13">
        <v>150</v>
      </c>
      <c r="F130" s="16" t="s">
        <v>299</v>
      </c>
      <c r="G130" s="13" t="s">
        <v>15</v>
      </c>
      <c r="H130" s="63">
        <v>45108</v>
      </c>
      <c r="I130" s="18" t="s">
        <v>26</v>
      </c>
    </row>
    <row r="131" s="4" customFormat="1" ht="39" customHeight="1" spans="1:9">
      <c r="A131" s="14"/>
      <c r="B131" s="18">
        <v>46</v>
      </c>
      <c r="C131" s="13" t="s">
        <v>295</v>
      </c>
      <c r="D131" s="13" t="s">
        <v>300</v>
      </c>
      <c r="E131" s="13">
        <v>200</v>
      </c>
      <c r="F131" s="16" t="s">
        <v>299</v>
      </c>
      <c r="G131" s="13" t="s">
        <v>15</v>
      </c>
      <c r="H131" s="13" t="s">
        <v>34</v>
      </c>
      <c r="I131" s="18" t="s">
        <v>26</v>
      </c>
    </row>
    <row r="132" s="4" customFormat="1" ht="39" customHeight="1" spans="1:9">
      <c r="A132" s="14"/>
      <c r="B132" s="18">
        <v>47</v>
      </c>
      <c r="C132" s="13" t="s">
        <v>89</v>
      </c>
      <c r="D132" s="18" t="s">
        <v>301</v>
      </c>
      <c r="E132" s="55">
        <v>430</v>
      </c>
      <c r="F132" s="29" t="s">
        <v>302</v>
      </c>
      <c r="G132" s="18" t="s">
        <v>15</v>
      </c>
      <c r="H132" s="24" t="s">
        <v>16</v>
      </c>
      <c r="I132" s="18" t="s">
        <v>17</v>
      </c>
    </row>
    <row r="133" s="4" customFormat="1" ht="39" customHeight="1" spans="1:9">
      <c r="A133" s="14"/>
      <c r="B133" s="18">
        <v>48</v>
      </c>
      <c r="C133" s="13" t="s">
        <v>89</v>
      </c>
      <c r="D133" s="18" t="s">
        <v>303</v>
      </c>
      <c r="E133" s="55">
        <v>190</v>
      </c>
      <c r="F133" s="29" t="s">
        <v>302</v>
      </c>
      <c r="G133" s="18" t="s">
        <v>15</v>
      </c>
      <c r="H133" s="24" t="s">
        <v>16</v>
      </c>
      <c r="I133" s="18" t="s">
        <v>17</v>
      </c>
    </row>
    <row r="134" s="4" customFormat="1" ht="39" customHeight="1" spans="1:9">
      <c r="A134" s="14"/>
      <c r="B134" s="18">
        <v>49</v>
      </c>
      <c r="C134" s="13" t="s">
        <v>89</v>
      </c>
      <c r="D134" s="18" t="s">
        <v>304</v>
      </c>
      <c r="E134" s="55">
        <v>190</v>
      </c>
      <c r="F134" s="29" t="s">
        <v>302</v>
      </c>
      <c r="G134" s="18" t="s">
        <v>15</v>
      </c>
      <c r="H134" s="24" t="s">
        <v>16</v>
      </c>
      <c r="I134" s="18" t="s">
        <v>17</v>
      </c>
    </row>
    <row r="135" s="4" customFormat="1" ht="39" customHeight="1" spans="1:9">
      <c r="A135" s="14"/>
      <c r="B135" s="18">
        <v>50</v>
      </c>
      <c r="C135" s="13" t="s">
        <v>89</v>
      </c>
      <c r="D135" s="18" t="s">
        <v>305</v>
      </c>
      <c r="E135" s="55">
        <v>119.36</v>
      </c>
      <c r="F135" s="29" t="s">
        <v>100</v>
      </c>
      <c r="G135" s="18" t="s">
        <v>15</v>
      </c>
      <c r="H135" s="24" t="s">
        <v>24</v>
      </c>
      <c r="I135" s="18" t="s">
        <v>17</v>
      </c>
    </row>
    <row r="136" s="4" customFormat="1" ht="39" customHeight="1" spans="1:9">
      <c r="A136" s="14"/>
      <c r="B136" s="18">
        <v>51</v>
      </c>
      <c r="C136" s="13" t="s">
        <v>89</v>
      </c>
      <c r="D136" s="18" t="s">
        <v>306</v>
      </c>
      <c r="E136" s="55">
        <v>167.37</v>
      </c>
      <c r="F136" s="29" t="s">
        <v>100</v>
      </c>
      <c r="G136" s="18" t="s">
        <v>15</v>
      </c>
      <c r="H136" s="24" t="s">
        <v>16</v>
      </c>
      <c r="I136" s="18" t="s">
        <v>17</v>
      </c>
    </row>
    <row r="137" s="4" customFormat="1" ht="39" customHeight="1" spans="1:9">
      <c r="A137" s="14"/>
      <c r="B137" s="18">
        <v>52</v>
      </c>
      <c r="C137" s="13" t="s">
        <v>32</v>
      </c>
      <c r="D137" s="13" t="s">
        <v>307</v>
      </c>
      <c r="E137" s="13">
        <v>100</v>
      </c>
      <c r="F137" s="13" t="s">
        <v>308</v>
      </c>
      <c r="G137" s="13" t="s">
        <v>15</v>
      </c>
      <c r="H137" s="13" t="s">
        <v>34</v>
      </c>
      <c r="I137" s="13" t="s">
        <v>73</v>
      </c>
    </row>
    <row r="138" s="4" customFormat="1" ht="39" customHeight="1" spans="1:9">
      <c r="A138" s="14"/>
      <c r="B138" s="18">
        <v>53</v>
      </c>
      <c r="C138" s="13" t="s">
        <v>112</v>
      </c>
      <c r="D138" s="18" t="s">
        <v>309</v>
      </c>
      <c r="E138" s="55">
        <v>249.84288</v>
      </c>
      <c r="F138" s="18" t="s">
        <v>310</v>
      </c>
      <c r="G138" s="13" t="s">
        <v>15</v>
      </c>
      <c r="H138" s="24" t="s">
        <v>16</v>
      </c>
      <c r="I138" s="18" t="s">
        <v>26</v>
      </c>
    </row>
    <row r="139" s="4" customFormat="1" ht="39" customHeight="1" spans="1:9">
      <c r="A139" s="14"/>
      <c r="B139" s="18">
        <v>54</v>
      </c>
      <c r="C139" s="13" t="s">
        <v>112</v>
      </c>
      <c r="D139" s="18" t="s">
        <v>311</v>
      </c>
      <c r="E139" s="55">
        <v>184.9932</v>
      </c>
      <c r="F139" s="18" t="s">
        <v>213</v>
      </c>
      <c r="G139" s="13" t="s">
        <v>15</v>
      </c>
      <c r="H139" s="24" t="s">
        <v>24</v>
      </c>
      <c r="I139" s="18" t="s">
        <v>26</v>
      </c>
    </row>
    <row r="140" s="4" customFormat="1" ht="39" customHeight="1" spans="1:9">
      <c r="A140" s="14"/>
      <c r="B140" s="18">
        <v>55</v>
      </c>
      <c r="C140" s="13" t="s">
        <v>112</v>
      </c>
      <c r="D140" s="18" t="s">
        <v>312</v>
      </c>
      <c r="E140" s="55">
        <v>542.5694</v>
      </c>
      <c r="F140" s="13" t="s">
        <v>313</v>
      </c>
      <c r="G140" s="13" t="s">
        <v>15</v>
      </c>
      <c r="H140" s="24" t="s">
        <v>24</v>
      </c>
      <c r="I140" s="18" t="s">
        <v>26</v>
      </c>
    </row>
    <row r="141" s="4" customFormat="1" ht="39" customHeight="1" spans="1:9">
      <c r="A141" s="14"/>
      <c r="B141" s="18">
        <v>56</v>
      </c>
      <c r="C141" s="13" t="s">
        <v>112</v>
      </c>
      <c r="D141" s="18" t="s">
        <v>314</v>
      </c>
      <c r="E141" s="55">
        <v>151.5801</v>
      </c>
      <c r="F141" s="13" t="s">
        <v>315</v>
      </c>
      <c r="G141" s="13" t="s">
        <v>15</v>
      </c>
      <c r="H141" s="24" t="s">
        <v>24</v>
      </c>
      <c r="I141" s="18" t="s">
        <v>26</v>
      </c>
    </row>
    <row r="142" s="4" customFormat="1" ht="39" customHeight="1" spans="1:9">
      <c r="A142" s="14"/>
      <c r="B142" s="18">
        <v>57</v>
      </c>
      <c r="C142" s="18" t="s">
        <v>128</v>
      </c>
      <c r="D142" s="18" t="s">
        <v>316</v>
      </c>
      <c r="E142" s="55" t="s">
        <v>317</v>
      </c>
      <c r="F142" s="18" t="s">
        <v>318</v>
      </c>
      <c r="G142" s="18" t="s">
        <v>15</v>
      </c>
      <c r="H142" s="24" t="s">
        <v>16</v>
      </c>
      <c r="I142" s="29" t="s">
        <v>17</v>
      </c>
    </row>
    <row r="143" s="4" customFormat="1" ht="39" customHeight="1" spans="1:9">
      <c r="A143" s="14"/>
      <c r="B143" s="18">
        <v>58</v>
      </c>
      <c r="C143" s="18" t="s">
        <v>128</v>
      </c>
      <c r="D143" s="18" t="s">
        <v>319</v>
      </c>
      <c r="E143" s="55" t="s">
        <v>320</v>
      </c>
      <c r="F143" s="18" t="s">
        <v>321</v>
      </c>
      <c r="G143" s="13" t="s">
        <v>15</v>
      </c>
      <c r="H143" s="24" t="s">
        <v>16</v>
      </c>
      <c r="I143" s="29" t="s">
        <v>17</v>
      </c>
    </row>
    <row r="144" s="4" customFormat="1" ht="39" customHeight="1" spans="1:9">
      <c r="A144" s="14"/>
      <c r="B144" s="18">
        <v>59</v>
      </c>
      <c r="C144" s="18" t="s">
        <v>139</v>
      </c>
      <c r="D144" s="18" t="s">
        <v>322</v>
      </c>
      <c r="E144" s="18"/>
      <c r="F144" s="18" t="s">
        <v>323</v>
      </c>
      <c r="G144" s="18" t="s">
        <v>141</v>
      </c>
      <c r="H144" s="18" t="s">
        <v>144</v>
      </c>
      <c r="I144" s="18"/>
    </row>
    <row r="145" s="4" customFormat="1" ht="39" customHeight="1" spans="1:9">
      <c r="A145" s="14"/>
      <c r="B145" s="18">
        <v>60</v>
      </c>
      <c r="C145" s="18" t="s">
        <v>324</v>
      </c>
      <c r="D145" s="18" t="s">
        <v>325</v>
      </c>
      <c r="E145" s="18">
        <v>186.0796</v>
      </c>
      <c r="F145" s="18" t="s">
        <v>326</v>
      </c>
      <c r="G145" s="18" t="s">
        <v>15</v>
      </c>
      <c r="H145" s="18" t="s">
        <v>327</v>
      </c>
      <c r="I145" s="18"/>
    </row>
    <row r="146" s="4" customFormat="1" ht="39" customHeight="1" spans="1:9">
      <c r="A146" s="14"/>
      <c r="B146" s="18">
        <v>61</v>
      </c>
      <c r="C146" s="18" t="s">
        <v>324</v>
      </c>
      <c r="D146" s="18" t="s">
        <v>328</v>
      </c>
      <c r="E146" s="18">
        <v>403.26</v>
      </c>
      <c r="F146" s="18" t="s">
        <v>329</v>
      </c>
      <c r="G146" s="18" t="s">
        <v>15</v>
      </c>
      <c r="H146" s="18" t="s">
        <v>327</v>
      </c>
      <c r="I146" s="18"/>
    </row>
    <row r="147" s="4" customFormat="1" ht="39" customHeight="1" spans="1:9">
      <c r="A147" s="14"/>
      <c r="B147" s="18">
        <v>62</v>
      </c>
      <c r="C147" s="18" t="s">
        <v>162</v>
      </c>
      <c r="D147" s="18" t="s">
        <v>330</v>
      </c>
      <c r="E147" s="18">
        <v>230</v>
      </c>
      <c r="F147" s="18" t="s">
        <v>331</v>
      </c>
      <c r="G147" s="18" t="s">
        <v>15</v>
      </c>
      <c r="H147" s="18" t="s">
        <v>16</v>
      </c>
      <c r="I147" s="18" t="s">
        <v>17</v>
      </c>
    </row>
    <row r="148" s="4" customFormat="1" ht="39" customHeight="1" spans="1:9">
      <c r="A148" s="14"/>
      <c r="B148" s="18">
        <v>63</v>
      </c>
      <c r="C148" s="18" t="s">
        <v>162</v>
      </c>
      <c r="D148" s="18" t="s">
        <v>332</v>
      </c>
      <c r="E148" s="18">
        <v>180</v>
      </c>
      <c r="F148" s="18" t="s">
        <v>333</v>
      </c>
      <c r="G148" s="18" t="s">
        <v>15</v>
      </c>
      <c r="H148" s="18" t="s">
        <v>16</v>
      </c>
      <c r="I148" s="18" t="s">
        <v>17</v>
      </c>
    </row>
    <row r="149" s="4" customFormat="1" ht="39" customHeight="1" spans="1:9">
      <c r="A149" s="14"/>
      <c r="B149" s="18">
        <v>64</v>
      </c>
      <c r="C149" s="18" t="s">
        <v>198</v>
      </c>
      <c r="D149" s="18" t="s">
        <v>334</v>
      </c>
      <c r="E149" s="18">
        <v>80</v>
      </c>
      <c r="F149" s="18" t="s">
        <v>335</v>
      </c>
      <c r="G149" s="18" t="s">
        <v>15</v>
      </c>
      <c r="H149" s="18" t="s">
        <v>24</v>
      </c>
      <c r="I149" s="18" t="s">
        <v>17</v>
      </c>
    </row>
    <row r="150" s="4" customFormat="1" ht="39" customHeight="1" spans="1:9">
      <c r="A150" s="13" t="s">
        <v>209</v>
      </c>
      <c r="B150" s="34" t="s">
        <v>336</v>
      </c>
      <c r="C150" s="17"/>
      <c r="D150" s="18"/>
      <c r="E150" s="64">
        <f>SUM(E86:E149)</f>
        <v>20333.489051875</v>
      </c>
      <c r="F150" s="51"/>
      <c r="G150" s="65"/>
      <c r="H150" s="66"/>
      <c r="I150" s="67"/>
    </row>
    <row r="151" s="4" customFormat="1" ht="39" customHeight="1" spans="1:9">
      <c r="A151" s="59" t="s">
        <v>337</v>
      </c>
      <c r="B151" s="13">
        <v>1</v>
      </c>
      <c r="C151" s="13" t="s">
        <v>12</v>
      </c>
      <c r="D151" s="13" t="s">
        <v>338</v>
      </c>
      <c r="E151" s="13">
        <v>1633</v>
      </c>
      <c r="F151" s="16" t="s">
        <v>339</v>
      </c>
      <c r="G151" s="13" t="s">
        <v>15</v>
      </c>
      <c r="H151" s="24" t="s">
        <v>16</v>
      </c>
      <c r="I151" s="18" t="s">
        <v>26</v>
      </c>
    </row>
    <row r="152" s="4" customFormat="1" ht="39" customHeight="1" spans="1:9">
      <c r="A152" s="60"/>
      <c r="B152" s="13">
        <v>2</v>
      </c>
      <c r="C152" s="13" t="s">
        <v>12</v>
      </c>
      <c r="D152" s="13" t="s">
        <v>340</v>
      </c>
      <c r="E152" s="13">
        <v>2200</v>
      </c>
      <c r="F152" s="16" t="s">
        <v>339</v>
      </c>
      <c r="G152" s="13" t="s">
        <v>15</v>
      </c>
      <c r="H152" s="24" t="s">
        <v>16</v>
      </c>
      <c r="I152" s="18" t="s">
        <v>17</v>
      </c>
    </row>
    <row r="153" s="4" customFormat="1" ht="39" customHeight="1" spans="1:9">
      <c r="A153" s="60"/>
      <c r="B153" s="13">
        <v>3</v>
      </c>
      <c r="C153" s="13" t="s">
        <v>12</v>
      </c>
      <c r="D153" s="13" t="s">
        <v>341</v>
      </c>
      <c r="E153" s="13">
        <v>1594</v>
      </c>
      <c r="F153" s="16" t="s">
        <v>339</v>
      </c>
      <c r="G153" s="13" t="s">
        <v>15</v>
      </c>
      <c r="H153" s="24" t="s">
        <v>16</v>
      </c>
      <c r="I153" s="18" t="s">
        <v>26</v>
      </c>
    </row>
    <row r="154" s="4" customFormat="1" ht="39" customHeight="1" spans="1:9">
      <c r="A154" s="60"/>
      <c r="B154" s="13">
        <v>4</v>
      </c>
      <c r="C154" s="13" t="s">
        <v>12</v>
      </c>
      <c r="D154" s="13" t="s">
        <v>342</v>
      </c>
      <c r="E154" s="13">
        <v>2000</v>
      </c>
      <c r="F154" s="16" t="s">
        <v>339</v>
      </c>
      <c r="G154" s="13" t="s">
        <v>15</v>
      </c>
      <c r="H154" s="24" t="s">
        <v>16</v>
      </c>
      <c r="I154" s="18" t="s">
        <v>26</v>
      </c>
    </row>
    <row r="155" s="4" customFormat="1" ht="39" customHeight="1" spans="1:9">
      <c r="A155" s="60"/>
      <c r="B155" s="13">
        <v>5</v>
      </c>
      <c r="C155" s="13" t="s">
        <v>12</v>
      </c>
      <c r="D155" s="13" t="s">
        <v>343</v>
      </c>
      <c r="E155" s="13">
        <v>400</v>
      </c>
      <c r="F155" s="16" t="s">
        <v>339</v>
      </c>
      <c r="G155" s="13" t="s">
        <v>15</v>
      </c>
      <c r="H155" s="24" t="s">
        <v>16</v>
      </c>
      <c r="I155" s="18" t="s">
        <v>26</v>
      </c>
    </row>
    <row r="156" s="4" customFormat="1" ht="39" customHeight="1" spans="1:9">
      <c r="A156" s="60"/>
      <c r="B156" s="13">
        <v>6</v>
      </c>
      <c r="C156" s="13" t="s">
        <v>76</v>
      </c>
      <c r="D156" s="13" t="s">
        <v>344</v>
      </c>
      <c r="E156" s="13">
        <v>1020</v>
      </c>
      <c r="F156" s="16" t="s">
        <v>345</v>
      </c>
      <c r="G156" s="13" t="s">
        <v>15</v>
      </c>
      <c r="H156" s="24" t="s">
        <v>24</v>
      </c>
      <c r="I156" s="13" t="s">
        <v>73</v>
      </c>
    </row>
    <row r="157" s="4" customFormat="1" ht="39" customHeight="1" spans="1:9">
      <c r="A157" s="60"/>
      <c r="B157" s="13">
        <v>7</v>
      </c>
      <c r="C157" s="13" t="s">
        <v>295</v>
      </c>
      <c r="D157" s="13" t="s">
        <v>346</v>
      </c>
      <c r="E157" s="13">
        <v>180</v>
      </c>
      <c r="F157" s="16" t="s">
        <v>347</v>
      </c>
      <c r="G157" s="13" t="s">
        <v>15</v>
      </c>
      <c r="H157" s="24" t="s">
        <v>348</v>
      </c>
      <c r="I157" s="13" t="s">
        <v>17</v>
      </c>
    </row>
    <row r="158" s="4" customFormat="1" ht="39" customHeight="1" spans="1:9">
      <c r="A158" s="61"/>
      <c r="B158" s="13">
        <v>8</v>
      </c>
      <c r="C158" s="13" t="s">
        <v>295</v>
      </c>
      <c r="D158" s="13" t="s">
        <v>349</v>
      </c>
      <c r="E158" s="13">
        <v>4700</v>
      </c>
      <c r="F158" s="16" t="s">
        <v>350</v>
      </c>
      <c r="G158" s="13" t="s">
        <v>15</v>
      </c>
      <c r="H158" s="24" t="s">
        <v>34</v>
      </c>
      <c r="I158" s="13" t="s">
        <v>26</v>
      </c>
    </row>
    <row r="159" s="4" customFormat="1" ht="39" customHeight="1" spans="1:9">
      <c r="A159" s="62" t="s">
        <v>209</v>
      </c>
      <c r="B159" s="13" t="s">
        <v>351</v>
      </c>
      <c r="C159" s="13"/>
      <c r="D159" s="13" t="s">
        <v>352</v>
      </c>
      <c r="E159" s="13">
        <f>SUM(E151:E158)</f>
        <v>13727</v>
      </c>
      <c r="F159" s="13"/>
      <c r="G159" s="13"/>
      <c r="H159" s="28"/>
      <c r="I159" s="13"/>
    </row>
    <row r="161" ht="69" customHeight="1"/>
  </sheetData>
  <mergeCells count="8">
    <mergeCell ref="A1:B1"/>
    <mergeCell ref="A2:I2"/>
    <mergeCell ref="E85:F85"/>
    <mergeCell ref="E150:F150"/>
    <mergeCell ref="E159:F159"/>
    <mergeCell ref="A4:A84"/>
    <mergeCell ref="A86:A149"/>
    <mergeCell ref="A151:A158"/>
  </mergeCells>
  <pageMargins left="0.751388888888889" right="0.751388888888889" top="0.590277777777778" bottom="0.511805555555556" header="0.5" footer="0.5"/>
  <pageSetup paperSize="9" scale="6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季度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宋天新</dc:creator>
  <cp:lastModifiedBy>周磊</cp:lastModifiedBy>
  <dcterms:created xsi:type="dcterms:W3CDTF">2021-05-14T09:14:00Z</dcterms:created>
  <dcterms:modified xsi:type="dcterms:W3CDTF">2023-06-30T11:51:21Z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F00E90C58DA8443EBDDA782E4E2F3481</vt:lpwstr>
  </property>
  <property fmtid="{D5CDD505-2E9C-101B-9397-08002B2CF9AE}" pid="3" name="KSOProductBuildVer">
    <vt:lpwstr>2052-11.8.2.11764</vt:lpwstr>
  </property>
</Properties>
</file>