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firstSheet="1" activeTab="1"/>
  </bookViews>
  <sheets>
    <sheet name="2019年福彩项目申报表" sheetId="1" state="hidden" r:id="rId1"/>
    <sheet name="2020年" sheetId="2" r:id="rId2"/>
    <sheet name="2018年预留机动经费分配表" sheetId="3" state="hidden" r:id="rId3"/>
  </sheets>
  <definedNames>
    <definedName name="OLE_LINK1" localSheetId="0">'2019年福彩项目申报表'!#REF!</definedName>
    <definedName name="OLE_LINK1" localSheetId="1">'2020年'!#REF!</definedName>
    <definedName name="_xlnm.Print_Titles" localSheetId="0">'2019年福彩项目申报表'!$4:$5</definedName>
  </definedNames>
  <calcPr fullCalcOnLoad="1"/>
</workbook>
</file>

<file path=xl/sharedStrings.xml><?xml version="1.0" encoding="utf-8"?>
<sst xmlns="http://schemas.openxmlformats.org/spreadsheetml/2006/main" count="146" uniqueCount="128">
  <si>
    <t>附件2</t>
  </si>
  <si>
    <t>宝安区2019年福利彩票公益金支出计划表</t>
  </si>
  <si>
    <t>单位名称：深圳市宝安区民政局</t>
  </si>
  <si>
    <t>单位：万元</t>
  </si>
  <si>
    <t>序号</t>
  </si>
  <si>
    <t>支出项目</t>
  </si>
  <si>
    <t>2018年
预算数</t>
  </si>
  <si>
    <t>2019年
计划建议数</t>
  </si>
  <si>
    <t>2019年计划数比      2018年预算增减</t>
  </si>
  <si>
    <t>基于上年增减         变化及说明</t>
  </si>
  <si>
    <t>说  明</t>
  </si>
  <si>
    <t>金额</t>
  </si>
  <si>
    <t>比例</t>
  </si>
  <si>
    <t>一</t>
  </si>
  <si>
    <t>老年福利事业</t>
  </si>
  <si>
    <t>80周岁以上户籍老人意外伤害及意外医疗保险经费</t>
  </si>
  <si>
    <t>持平</t>
  </si>
  <si>
    <t>按市的文件规定，从2017年度开始，为户籍80岁以上老年人购买意外伤害及意外医疗保险由各区组织实施。根据《深圳市民政局关于为户籍80周岁以上老人购买意外伤害保险工作的通知》（深民函〔2016〕864号）要求，从2017年开始，为户籍80岁以上老年人购买意外伤害及意外医疗保险由各区组织实施。2017年“为宝安区户籍80岁以上老人购买意外伤害及意外医疗保险”项目经区采购中心招标，由中国太平洋人寿保险股份有限公司中标，一中三年，合同一年一签，中标金额为37.4万元。2019年预计为户籍80周岁以上5500名老人购买意外伤害及意外医疗保险，总保费37.4万元。</t>
  </si>
  <si>
    <t>星光老年之家</t>
  </si>
  <si>
    <r>
      <t>减少原因：</t>
    </r>
    <r>
      <rPr>
        <sz val="14"/>
        <rFont val="仿宋_GB2312"/>
        <family val="0"/>
      </rPr>
      <t>每增加一家社区服务中心相应减少一家“星光老年之家”的资助资金。目前，还有28家星光老年之家可获得资助。</t>
    </r>
  </si>
  <si>
    <t>申请公益金经费资助31个“星光老年之家”，平均每家4万元。根据市福彩 “星光老年之家” 资助数量按“每增加一家社区服务中心相应减少一家星光老年之家”的规定，我区目前符合条件的有28家，每家资助4万元，共需资金112万元。</t>
  </si>
  <si>
    <t>幸福老人计划资助经费</t>
  </si>
  <si>
    <t>用于开展“幸福老人计划”资助各级各类为老组织开展老年人文体活动、文化学习、老年健康、法律知识讲座等。2019年与2018年申报金额持平。</t>
  </si>
  <si>
    <t>高龄老人津贴（新增）</t>
  </si>
  <si>
    <r>
      <t>增加原因：</t>
    </r>
    <r>
      <rPr>
        <sz val="14"/>
        <rFont val="仿宋_GB2312"/>
        <family val="0"/>
      </rPr>
      <t>增加1531.68万元。将对80岁以上宝安户籍老人发放高龄老人津贴纳入福彩项目中。</t>
    </r>
  </si>
  <si>
    <t>根据关于印发《深圳市高龄老人津贴实施细则（试行）》的通知（深民[2011]89号）和关于印发宝安区2012年度“十件民生实事”项目的通知(深宝府办[2012]1号)文件精神，做好为户籍80周岁以上高龄老人津贴发放工作，2012年我区率先将70-79周岁以上宝安户籍老人纳入高龄老人津贴范围。按照70-79周岁老人，每人每月发放100元；80-89周岁老人，每人每月发放200元；90-99周岁老人，每人每月发放300元；100周岁及以上老人，每人每月发放500元的标准，完成对全区70周岁以上户籍老人发放高龄老人津贴。2019年预计我区70-79岁老人约8978人，每人每月100元，需经费1077.36万元；80-89岁老人约4557人，每人每月200元，需经费1093.68万元；90-99岁老人约924人，每人每月300元，需经费332.64万元；100岁以上老人约45人，每人每月500元，需经费27万元。三项共计需经费2530.68万元。</t>
  </si>
  <si>
    <t>公办福利机构综合补助经费          （敬老院）</t>
  </si>
  <si>
    <r>
      <t>减少原因：</t>
    </r>
    <r>
      <rPr>
        <sz val="14"/>
        <rFont val="仿宋_GB2312"/>
        <family val="0"/>
      </rPr>
      <t>总入住老人减少15人</t>
    </r>
  </si>
  <si>
    <t>我区现有街道敬老院5家，分别是西乡街道敬老院、福永街道敬老院、沙井街道敬老院、松岗街道敬老院（实际所在燕罗街道）、石岩街道敬老院。根据《关于印发&lt;深圳市公益金资助项目评审会会议纪要&gt;的通知》（深民〔2011〕127号）,按照机构入住人数每张服务床位每月补助150元（1800元/人/年）。2019年预计入住街道敬老院的老人总数为165人，按照每人每月补助150元标准计算，共需经费29.7万元。</t>
  </si>
  <si>
    <t>养老服务</t>
  </si>
  <si>
    <r>
      <t>增加原因：</t>
    </r>
    <r>
      <rPr>
        <sz val="14"/>
        <rFont val="仿宋_GB2312"/>
        <family val="0"/>
      </rPr>
      <t>符合条件的老人增加</t>
    </r>
  </si>
  <si>
    <t>根据《关于印发深圳市社区居家养老服务实施方案（第二次修订）的通知》（深民函〔2010〕648号），为具有本市户籍的60岁以上的失能老年人、特殊群体老年人，政府实行社区居家养老服务补助。2019年我区符合居家养老服务补助的老年人约为1884人，按照原标准非低保失能老年人每人每月补助300元的标准计算，共需经费约678万元。</t>
  </si>
  <si>
    <t>公办福利机构综合补助经费 （福利中心）</t>
  </si>
  <si>
    <t>综合补助经费，用于设施设备的购置、维护与运行，对工作人员培训等项目以改善服务对象的生活质量。</t>
  </si>
  <si>
    <t>二</t>
  </si>
  <si>
    <t>支持社区发展</t>
  </si>
  <si>
    <t>社区党群服务中心政府购买项目经费</t>
  </si>
  <si>
    <r>
      <t>减少原因：</t>
    </r>
    <r>
      <rPr>
        <sz val="14"/>
        <rFont val="仿宋_GB2312"/>
        <family val="0"/>
      </rPr>
      <t>区民政局统筹，根据《关于申报2012年度全市政府购买社工服务计划的通知》，要求对纳入全市总体计划的，按每个社区党群服务中心政府购买项目平均50万的标准招投标，由市、区财政共同分担。我区127个社区党群服务中心，区公共资源交易中心采购价约为6729万元，申请市福彩公益金1381万元。</t>
    </r>
  </si>
  <si>
    <t>2018年全区共有127个社区党群服务中心政府购买项目，按照《深圳市社区党群服务中心政府购买项目服务标准》（深民函[2016]1223号）要求，目前按每个社区党群服务中心运营经费50万元/年的标准招标。按实际中标价预算，社区党群服务中心运营配套经费预算共需6729万元，其中1381万元从市分配给我区的福彩公益金中支出。</t>
  </si>
  <si>
    <t>社区邻里节活动</t>
  </si>
  <si>
    <t>根据市的要求，各区每年都要在中秋节期间组织所有社区居委会开展社区邻里节活动。根据市民政局下发的《深圳市民政局关于开展2016年第十届社区邻里节活动的通知》（深民函[2016]896号）的标准，市民政局给承办主会场活动的社区资助社区邻里节经费20万元，承办分会场活动的社区资助9万元，其他开展活动的社区居委会资助5000元，并要求各区财政按资助金1:1给予配套资金。2019年我区需承办一个分会场，需配套社区邻里节资助经费9万元，并在其余139个社区居委会开展活动，每个配套5000元，需69.5万元。合计约78.5万元。</t>
  </si>
  <si>
    <t>广西河池扶贫协作社工服务站项目(新增）</t>
  </si>
  <si>
    <t>增加原因：新增项目，区民政局统筹，广西河池扶贫协作社工服务站项目的运营主体由区公共资源交易中心招标，社工机构中标后，区民政局、社工机构签订合同，按合同约定拨付资金，由社工机构运营。
每个社工工作站采购金额拟定为75万元/年，合计150万元/年，项目服务时间为三年。项目每年所需经费150万元，申请市福彩公益金150万元。</t>
  </si>
  <si>
    <r>
      <t>此项目为新增项目，</t>
    </r>
    <r>
      <rPr>
        <sz val="14"/>
        <rFont val="仿宋_GB2312"/>
        <family val="0"/>
      </rPr>
      <t>为做好宝安区东西部扶贫协作工作，拟借鉴我省“双百计划”做法，在都安瑶族自治县和大化瑶族自治县，分别设立社工工作站，发挥社会工作专业力量参与脱贫攻坚、结对帮扶工作。具体工作内容包括参与贫困群众救助帮扶、参与贫困群众脱贫能力建设、参与贫困留守儿童关爱保护，针对其他特殊困难人群开展关爱服务等。该项目拟由我局组织采购，每个社工工作站采购金额拟定为75万元/年，合计150万元/年，项目服务时间为三年。项目每年所需经费150万元，拟从我局市福彩公益金经费中支出。</t>
    </r>
  </si>
  <si>
    <t>龙川县社工服务站                  （精准扶贫社工服务项目）（新增）</t>
  </si>
  <si>
    <t>增加原因：新增项目，委托深圳市鹏晨社会工作服务社承办该项目的设立及运营，配备3名社工，以洋田村为试点，配合驻村干部，发挥社会工作专业力量参与脱贫攻坚、结对帮扶工作。</t>
  </si>
  <si>
    <r>
      <t>此项目为新增项目，</t>
    </r>
    <r>
      <rPr>
        <sz val="14"/>
        <rFont val="仿宋_GB2312"/>
        <family val="0"/>
      </rPr>
      <t>根据民政部、财政部、国务院扶贫办2017年6月27日联合出台的《关于支持社会工作专业力量参与脱贫攻坚的指导意见》（民发[2017]119号），并结合当前广东省的“双百计划”的背景，我局于2017年11月在对口扶持的龙川县设立社工服务站（精准扶贫社工服务项目）。该项目2018年的经费来源为福彩公益金机动经费，经过一年的试点，达到预期效果，所以2019年作为新增项列入2019年项目支出计划。配备3名社工，以洋田村为试点，配合驻村干部，发挥社会工作专业力量参与脱贫攻坚、结对帮扶工作。项目服务经费为44.8万元/年，拟从我局市福彩公益金经费中支出。</t>
    </r>
  </si>
  <si>
    <t>三</t>
  </si>
  <si>
    <t>社会救助福利事业</t>
  </si>
  <si>
    <t>慈善超市资助经费</t>
  </si>
  <si>
    <t>政策依据：                                                                   1、《深圳市福彩公益金资助项目评审委员会会议纪要》(深民[2015]137号)
2、《深圳市民政局关于做好2017年度福彩公益金区级项目申报有关事项的通知》（深民函[2016]900号）
3、《关于印发&lt;深圳市宝安区本级福利彩票公益金管理办法&gt;的通知》（深宝民[2016]324号）</t>
  </si>
  <si>
    <t>四</t>
  </si>
  <si>
    <t>抚恤事业</t>
  </si>
  <si>
    <t>抚恤定补优抚对象医疗保险专项经费</t>
  </si>
  <si>
    <r>
      <t>增加原因：</t>
    </r>
    <r>
      <rPr>
        <sz val="14"/>
        <rFont val="仿宋_GB2312"/>
        <family val="0"/>
      </rPr>
      <t xml:space="preserve">1、优抚对象逐年增加；2、我市优抚对象医疗参保标准逐年提高。依照深府〔2016〕213号文件规定参保标准：未达到退休年龄的重点优抚对象，以本市上年度在岗职工　月平均工资的60%为缴费基数，按照在职职工的缴费比例参加综合医疗保险、地方补充医保和生育医保；超过退休年龄但未办理退休的重点优抚对象，以本市　上年度在岗职工月平均工资的60%为缴费基数，按照本市户籍退休人员的缴费比例参加综合医疗保险和地方补充医疗保险。2019年定恤定补优抚对象医疗参保补助实际总支出比2018年度实际总支出增加约15万元，共需资金174.1万元。 </t>
    </r>
  </si>
  <si>
    <t>为切实保障我区抚恤优抚对象医疗待遇，减轻定恤定补优抚对象生活困难，体现区委区政府对优抚对象的关心关怀关爱，确保《深圳市抚恤定补优抚对象医疗保障实施办法》等优抚政策落到实处。从2018年7月1日至2019年6月30日，我市优抚对象医疗参保补助标准为：未达退休年龄的为451元/月；已达退休年龄但未办理退休的为601元/月；重特大疾病补充医疗保险标准为29元/人/年。我区现有未达退休年龄且自缴医保优抚对象178人，已达退休年龄且自缴医保的68人。考虑人数增加和标准提高，2019年需抚恤定补优抚对象医疗保险专项经费174.1万元。</t>
  </si>
  <si>
    <t>五</t>
  </si>
  <si>
    <t>残疾人福利事业</t>
  </si>
  <si>
    <t>残疾儿童康复救助服务</t>
  </si>
  <si>
    <t>该项目2019年没有申报。</t>
  </si>
  <si>
    <t>六</t>
  </si>
  <si>
    <t>预留经费</t>
  </si>
  <si>
    <t>预留准备金</t>
  </si>
  <si>
    <t>合  计</t>
  </si>
  <si>
    <r>
      <t xml:space="preserve">
                                   </t>
    </r>
    <r>
      <rPr>
        <sz val="14"/>
        <rFont val="仿宋_GB2312"/>
        <family val="0"/>
      </rPr>
      <t xml:space="preserve">                        </t>
    </r>
    <r>
      <rPr>
        <sz val="28"/>
        <rFont val="方正小标宋简体"/>
        <family val="0"/>
      </rPr>
      <t>2022年深圳市龙岗区级福利彩票公益金项目预算支出表</t>
    </r>
  </si>
  <si>
    <t xml:space="preserve">                制表单位：深圳市龙岗区民政局</t>
  </si>
  <si>
    <t>项目类型</t>
  </si>
  <si>
    <t>项目名称</t>
  </si>
  <si>
    <t>项目单位</t>
  </si>
  <si>
    <t>2022年
资助金额</t>
  </si>
  <si>
    <t>执行率</t>
  </si>
  <si>
    <t>项目概况及政策依据</t>
  </si>
  <si>
    <t>项目联系人</t>
  </si>
  <si>
    <t>联系电话</t>
  </si>
  <si>
    <t>龙岗区项目小计（8个）</t>
  </si>
  <si>
    <t>政策依据与标准</t>
  </si>
  <si>
    <t>老年福利类</t>
  </si>
  <si>
    <t>幸福老人计划</t>
  </si>
  <si>
    <t>龙岗区卫生健康管理局</t>
  </si>
  <si>
    <r>
      <t>一、项目概况：</t>
    </r>
    <r>
      <rPr>
        <sz val="12"/>
        <color indexed="8"/>
        <rFont val="宋体"/>
        <family val="0"/>
      </rPr>
      <t xml:space="preserve">
本项目由区、街道、社区老年协会组织实施，开展各类有益于老年身心健康的活动，为老人搭建沟通、展示平台，以提升辖区老人的幸福感和获得感。
预算内容：
各街道上报幸福老人计划2022年预算金额为：</t>
    </r>
    <r>
      <rPr>
        <sz val="12"/>
        <rFont val="宋体"/>
        <family val="0"/>
      </rPr>
      <t>区老年协会55.5万、</t>
    </r>
    <r>
      <rPr>
        <sz val="12"/>
        <color indexed="8"/>
        <rFont val="宋体"/>
        <family val="0"/>
      </rPr>
      <t>南湾33万、坂田52万、布吉30万、吉华20万、平湖18万、横岗28万、园山20万、龙城45万、龙岗21万、宝龙14万、坪地5万，合计341.5万元。
二</t>
    </r>
    <r>
      <rPr>
        <b/>
        <sz val="12"/>
        <color indexed="8"/>
        <rFont val="宋体"/>
        <family val="0"/>
      </rPr>
      <t>、政策依据：</t>
    </r>
    <r>
      <rPr>
        <sz val="12"/>
        <color indexed="8"/>
        <rFont val="宋体"/>
        <family val="0"/>
      </rPr>
      <t xml:space="preserve">
1、深圳市民政局、深圳市财政委员会《关于加强市福彩公益金幸福老人计划项目管理的通知》（深民[2015]69号）
2、深圳市财政委、深圳市民政局关于印发《深圳市福利彩票公益金管理办法》的通知（深财规[2015]12号）
3、《深圳市福利彩票公益金资助项目绩效评价管理办法》
4、市卫生健康委关于进一步加强和规范 “幸福老人计划”项目管理的通知  
5、深圳市龙岗区卫生健康局关于印发《深圳市龙岗区“幸福老人计划”项目公益金使用管理办法》的通知  (深龙卫健通〔2021〕13号)
6、《关于解决区老年协会工作经费的意见》（深龙财意[2013]112号）</t>
    </r>
  </si>
  <si>
    <t>张鑫</t>
  </si>
  <si>
    <r>
      <t>0</t>
    </r>
    <r>
      <rPr>
        <sz val="12"/>
        <rFont val="宋体"/>
        <family val="0"/>
      </rPr>
      <t>755-</t>
    </r>
    <r>
      <rPr>
        <sz val="12"/>
        <rFont val="宋体"/>
        <family val="0"/>
      </rPr>
      <t>28985098</t>
    </r>
  </si>
  <si>
    <t>高龄老人意外险</t>
  </si>
  <si>
    <r>
      <t>一、项目概况：</t>
    </r>
    <r>
      <rPr>
        <sz val="12"/>
        <color indexed="8"/>
        <rFont val="宋体"/>
        <family val="0"/>
      </rPr>
      <t xml:space="preserve">
根据国家、省、市有关开展“银龄安康行动”的文件精神，我区每年开展“高龄老人意外险”项目，为龙岗区60周岁以上户籍老年人购买意外伤害及意外医疗保险，体现党和政府对高龄老人关爱，使老年人共享改革发展成果，提高了老年人优待水平，完善老年人社会保障体系。</t>
    </r>
    <r>
      <rPr>
        <sz val="12"/>
        <color indexed="8"/>
        <rFont val="宋体"/>
        <family val="0"/>
      </rPr>
      <t xml:space="preserve">
2022年：截至2021年10月31日，我区60岁及以上户籍人口40590人，按每年人口自然增长5%测算，预计2022年60岁以上户籍人口约4.26万人。根据《深圳市60周岁及以上户籍老年人意外伤害保险方案》要求，全市统一保险方案。结合我市其他兄弟区老年意外险最高保险标准100元/人,最低65元/人,其中人均保险标准80元/人以上的区有6个,80元/人以下的区有3个,因此我区拟取各兄弟区的平均保险标准83元/人测算，申请2022年我区老年人意外险费用4.2万人*83元/人≈350万元，实际支出金额以该项目2022年政府采购中标价格为准。
</t>
    </r>
    <r>
      <rPr>
        <sz val="12"/>
        <color indexed="8"/>
        <rFont val="宋体"/>
        <family val="0"/>
      </rPr>
      <t xml:space="preserve">
</t>
    </r>
    <r>
      <rPr>
        <b/>
        <sz val="12"/>
        <color indexed="8"/>
        <rFont val="宋体"/>
        <family val="0"/>
      </rPr>
      <t>二、政策依据：</t>
    </r>
    <r>
      <rPr>
        <sz val="12"/>
        <color indexed="8"/>
        <rFont val="宋体"/>
        <family val="0"/>
      </rPr>
      <t xml:space="preserve">            
1.全国老龄工作委员会办公室、民政部、财政部和保监委等四部门联合下发的《关于开展老年人意外伤害保险工作的指导意见》（全国老龄办发〔2016〕32号）
2.深圳市民政局等部门《关于开展老年人意外伤害综合保险工作和“银龄安康行动”的通知》（深老龄办〔2016〕7号）
3.深圳市老龄工作委员会办公室《关于进一步推进我市“银龄安康行动”工作的通知》
4.市卫生健康委关于印发深圳市60周岁及以上户籍老年人意外伤害保险方案的通知（深卫健老龄〔2021〕3号）
5.深圳市各区老人意外险保险预算一览表（详见附件1）</t>
    </r>
  </si>
  <si>
    <t>龙岗区民政局</t>
  </si>
  <si>
    <r>
      <t>一、项目概况：</t>
    </r>
    <r>
      <rPr>
        <sz val="12"/>
        <rFont val="宋体"/>
        <family val="0"/>
      </rPr>
      <t xml:space="preserve">
对具有深圳户籍老人群体中的失能老人、特殊群体老人，政府实行社区居家养老服务补助。享受补助的条件、标准如下：（一）60岁以上享受低保且生活不能自理（介护）的老人，按人均500元/月的标准给予补助。（二）60岁以上非低保对象但生活不能自理(介护)的老人，按人均300元/月的标准给予补助。（三）60岁以上“三无”老人、低保老人、重点优抚老人按人均300元/月的标准给予补助。主要为特殊群体老人提供照料、家政、康复、心理咨询等服务。2022年深圳户籍60岁以上符合条件的老人（三无老人、低保老人、重点优抚老人、生活不能自理老人等）634人，共发放补助经费218.8455万元，其中204.736万元由福彩公益金项目资助，在福彩公益金支出。
</t>
    </r>
    <r>
      <rPr>
        <b/>
        <sz val="12"/>
        <rFont val="宋体"/>
        <family val="0"/>
      </rPr>
      <t>二、政策依据：</t>
    </r>
    <r>
      <rPr>
        <sz val="12"/>
        <rFont val="宋体"/>
        <family val="0"/>
      </rPr>
      <t xml:space="preserve">
《关于印发深圳市社区居家养老服务实施方案（第二次修订）的通知》，《深圳市龙岗区社区居家养老服务实施规范》，《深圳市民政局 深圳市残疾人联合会关于转发做好岁末年初残疾人两项补贴工作的通知》</t>
    </r>
  </si>
  <si>
    <t>钟诗琪</t>
  </si>
  <si>
    <r>
      <t>0</t>
    </r>
    <r>
      <rPr>
        <sz val="12"/>
        <rFont val="宋体"/>
        <family val="0"/>
      </rPr>
      <t>755-28848311</t>
    </r>
  </si>
  <si>
    <t>公办福利机构综合补助经费</t>
  </si>
  <si>
    <r>
      <t>一、项目概况：</t>
    </r>
    <r>
      <rPr>
        <sz val="12"/>
        <rFont val="宋体"/>
        <family val="0"/>
      </rPr>
      <t xml:space="preserve">
2022我区敬老院入住老年人为106人，按每年每人1800元的综合补助标准给予2家敬老院，共需经费19.08万元，主要用于敬老院老人居住房间的修缮、相关设备的更新，进一步改善老人的生活居住条件。
</t>
    </r>
    <r>
      <rPr>
        <b/>
        <sz val="12"/>
        <rFont val="宋体"/>
        <family val="0"/>
      </rPr>
      <t>二、政策依据：</t>
    </r>
    <r>
      <rPr>
        <sz val="12"/>
        <rFont val="宋体"/>
        <family val="0"/>
      </rPr>
      <t xml:space="preserve">
《社会福利基金使用管理暂行办法》（财社字[1998]124号）</t>
    </r>
  </si>
  <si>
    <t>罗钰佳</t>
  </si>
  <si>
    <r>
      <t>0</t>
    </r>
    <r>
      <rPr>
        <sz val="12"/>
        <rFont val="宋体"/>
        <family val="0"/>
      </rPr>
      <t>755-</t>
    </r>
    <r>
      <rPr>
        <sz val="12"/>
        <rFont val="宋体"/>
        <family val="0"/>
      </rPr>
      <t>28878039</t>
    </r>
  </si>
  <si>
    <t>高龄老人津贴</t>
  </si>
  <si>
    <r>
      <t>一、项目概况：</t>
    </r>
    <r>
      <rPr>
        <sz val="12"/>
        <rFont val="宋体"/>
        <family val="0"/>
      </rPr>
      <t xml:space="preserve">
具有深圳市户籍且年龄在70周岁以上的老年人。发放标准：70至79周岁每人每月200元；80至 89周岁每人每月300元；90至99周岁每人每月500元；100 周岁以上每人每月1000元。2022年，全区共给15364位高龄老人发放高龄老人津贴，其中：70—79周岁11977人，80—89周岁4106人，90—99周岁981人，100周岁以上42人。共发放高龄老人津贴4747.46万元，其中3626.97万元由福彩公益金项目资助，在福彩公益金支出。
</t>
    </r>
    <r>
      <rPr>
        <b/>
        <sz val="12"/>
        <rFont val="宋体"/>
        <family val="0"/>
      </rPr>
      <t>二、政策依据：</t>
    </r>
    <r>
      <rPr>
        <sz val="12"/>
        <rFont val="宋体"/>
        <family val="0"/>
      </rPr>
      <t xml:space="preserve">
深圳市民政局关于印发《深圳市高龄老人津贴发放管理办法》的通知（粤民规【2020】3号），深圳市民政局关于调整高龄老人津贴有关事项的通知
</t>
    </r>
  </si>
  <si>
    <t xml:space="preserve">《深圳市民政局关于开展社区邻里节活动的通知》
</t>
  </si>
  <si>
    <t>其他社会公益项目</t>
  </si>
  <si>
    <t>慈善超市经费资助</t>
  </si>
  <si>
    <r>
      <t>一、项目概况：</t>
    </r>
    <r>
      <rPr>
        <sz val="12"/>
        <color indexed="8"/>
        <rFont val="宋体"/>
        <family val="0"/>
      </rPr>
      <t xml:space="preserve">
2005年根据民政部的要求，龙岗区捐助中心成立了慈善超市，服务低保困难群众。由于慈善超市运营中出现困难群众生活必需品短缺等问题，为解决经费不足的实际困难，特申请福彩公益金资助，以维持慈善超市正常有序的运转，服务我区低保困难群众。2022年预计我区低保户和低保边缘户较上年略有增加，大约230户左右，按每户每月发放80元关爱物资的标准，230*80*12=220800元，一年发放关爱物资所需金额约22.08万元。2022年申请资助福彩公益金22万元，将全部用于为低保对象购买大米、食用油等生活必需品在慈善超市，不用于其他。
</t>
    </r>
    <r>
      <rPr>
        <b/>
        <sz val="12"/>
        <color indexed="8"/>
        <rFont val="宋体"/>
        <family val="0"/>
      </rPr>
      <t xml:space="preserve">二、政策依据：
</t>
    </r>
    <r>
      <rPr>
        <sz val="12"/>
        <color indexed="8"/>
        <rFont val="宋体"/>
        <family val="0"/>
      </rPr>
      <t xml:space="preserve">根据民政部《关于在大中城市推广建立“慈善超市”的通知》（民函[2004]109号）文件精神，深圳市、区已有9家慈善超市服务低保困难群众，2016年度申请福彩公益金200万元资助慈善超市，得到大力支持，解决了市、区慈善超市因经费不足的实际问题，使慈善超市得以正常运作。根据《深圳市福利彩票市区分成方案》规定，2022年度继续申请22万元福彩公益金资助龙岗区慈善超市，以维持慈善超市正常有序的运作，服务我区低保困难群众。资助的资金全部用于困难群众生活必需品的补充。
</t>
    </r>
  </si>
  <si>
    <t xml:space="preserve"> 1、深圳市民政局、深圳市财政委员会《关于加强市福彩公益金幸福老人计划项目管理的通知》（深民[2015]69号）；
2、深圳市财政委、深圳市民政局关于印发《深圳市福利彩票公益金管理办法》的通知（深财规[2015]12号）；
3、《深圳市福利彩票公益金资助项目绩效评价管理办法》。
</t>
  </si>
  <si>
    <t>麦桂华</t>
  </si>
  <si>
    <t>0755-84515856</t>
  </si>
  <si>
    <t>社区邻里节活动经费</t>
  </si>
  <si>
    <t>受疫情影响为避免因大规模居民集聚而产生感染风险，切实保障市民群众及相关工作人员的身体健康和生命安全，确保社区邻里节的质量和效果，根据《深圳市民政局关于延期举办第十四届社区邻里节活动的通知》要求，我区将原计划于今年举办的第十四届社区邻里节活动延期至2023年举行。该项目资金共计136万元结转至2023年度继续使用。</t>
  </si>
  <si>
    <r>
      <t>一、项目概况：</t>
    </r>
    <r>
      <rPr>
        <sz val="12"/>
        <color indexed="8"/>
        <rFont val="宋体"/>
        <family val="0"/>
      </rPr>
      <t xml:space="preserve">
2022年，我区根据市级文件要求，继续开展第14届社区邻里节活动。该项资金主要用于邻里节现场活动组织、媒体宣传、场地布置、展板制作、文艺演出等与社区邻里节活动相关的事项支出。
标准：每个社区资助1万元，分会场资助18万元。我区共119个社区，拟选取其中一个社区作为分会场，经费预算共计136万元（118个社区×1万元+1个社区×18万元＝136万元）。
</t>
    </r>
    <r>
      <rPr>
        <b/>
        <sz val="12"/>
        <color indexed="8"/>
        <rFont val="宋体"/>
        <family val="0"/>
      </rPr>
      <t>二、政策依据：</t>
    </r>
    <r>
      <rPr>
        <sz val="12"/>
        <color indexed="8"/>
        <rFont val="宋体"/>
        <family val="0"/>
      </rPr>
      <t xml:space="preserve">
《深圳市民政局关于开展社区邻里节活动的通知》</t>
    </r>
  </si>
  <si>
    <t>1、深圳市社区党群服务中心政府购买项目服务标准（深民函[2016]1223号）
2、深圳市民政局关于做好社区党群服务中心政府购买项目评估监管工作的通知（深民函[2018]1034号）</t>
  </si>
  <si>
    <t>朱仕婷</t>
  </si>
  <si>
    <t>0755-28948633</t>
  </si>
  <si>
    <t>助残类</t>
  </si>
  <si>
    <t>少年儿童康复服务经费</t>
  </si>
  <si>
    <t>龙岗区残疾人联合会</t>
  </si>
  <si>
    <r>
      <t>一、项目概况：</t>
    </r>
    <r>
      <rPr>
        <sz val="12"/>
        <color indexed="8"/>
        <rFont val="宋体"/>
        <family val="0"/>
      </rPr>
      <t xml:space="preserve">
为区福利中心0-18周岁的残疾儿童提供康复训练的资金资助，资助142名0-18周岁的残疾少年儿童到市残联认定的儿童康复服务定点机构进行康复训练。资助标准为：残疾等级一二级及3岁以下的残疾儿童为5万元/人/年，残疾等级为三四级的为4万元/人/年。3岁以下及残疾等级一二级的132人*5万=660万，残疾等级三四级的10人*4万=40万，合计700万。
</t>
    </r>
    <r>
      <rPr>
        <b/>
        <sz val="12"/>
        <color indexed="8"/>
        <rFont val="宋体"/>
        <family val="0"/>
      </rPr>
      <t>二、政策依据：</t>
    </r>
    <r>
      <rPr>
        <sz val="12"/>
        <color indexed="8"/>
        <rFont val="宋体"/>
        <family val="0"/>
      </rPr>
      <t xml:space="preserve">
1、《深圳市残疾少年儿童康复救助服务办法》（深残发〔2014〕83号）
2、《关于优化我市残疾少年儿童康复救助政策的通知》（深残发〔2017〕114号）
3、《&lt;深圳市残疾儿童康复服务定点机构管理办法&gt;的通知》（深残规〔2022〕1号）
4、《深圳市残疾人联合会关于规范残疾人康复服务定点机构康复服务档案的通知》（深残发〔2022〕2号）
5、《深圳市残疾人联合会关于印发深圳市残疾儿童康复救助实施办法的通知》（深残规〔2022〕5号）等法规和文件精神。</t>
    </r>
  </si>
  <si>
    <t xml:space="preserve"> 根据民政部《关于在大中城市推广建立“慈善超市”的通知》（民函[2004]109号）文件精神，深圳市、区已有9家慈善超市服务低保困难群众，2016年度申请福彩公益金200万元资助慈善超市，得到大力支持，解决了市、区慈善超市因经费不足的实际问题，使慈善超市得以正常运作。根据《深圳市福利彩票市区分成方案》规定，2020年度继续申请20万元福彩公益金资助龙岗区慈善超市，以维持慈善超市正常有序的运作，服务我区低保困难群众。资助的资金全部用于困难群众生活必需品的补充。</t>
  </si>
  <si>
    <t>韩蕊平</t>
  </si>
  <si>
    <t>0755-33293848</t>
  </si>
  <si>
    <t>附表1</t>
  </si>
  <si>
    <t xml:space="preserve">2018年福彩公益金预留机动经费分配表表
</t>
  </si>
  <si>
    <t>单位名称：</t>
  </si>
  <si>
    <t>科目编码
（功能科目）</t>
  </si>
  <si>
    <t>2018年项目明细（树叶）</t>
  </si>
  <si>
    <t>2018年预算数</t>
  </si>
  <si>
    <t>经费描述</t>
  </si>
  <si>
    <t>申请预算数</t>
  </si>
  <si>
    <t>科室</t>
  </si>
  <si>
    <t>长者助餐服务试点工作经费</t>
  </si>
  <si>
    <t>社会福利和社会事务科</t>
  </si>
  <si>
    <t>结转至2019年使用</t>
  </si>
  <si>
    <t>分配后剩余预留准备金</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</si>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</sst>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74">
    <font>
      <sz val="12"/>
      <name val="宋体"/>
      <family val="0"/>
    </font>
    <font>
      <sz val="11"/>
      <name val="宋体"/>
      <family val="0"/>
    </font>
    <font>
      <b/>
      <sz val="10"/>
      <name val="Arial"/>
      <family val="2"/>
    </font>
    <font>
      <sz val="10"/>
      <name val="Arial"/>
      <family val="2"/>
    </font>
    <font>
      <sz val="10"/>
      <name val="宋体"/>
      <family val="0"/>
    </font>
    <font>
      <b/>
      <sz val="18"/>
      <color indexed="8"/>
      <name val="SimSun"/>
      <family val="0"/>
    </font>
    <font>
      <sz val="12"/>
      <color indexed="8"/>
      <name val="SimSun"/>
      <family val="0"/>
    </font>
    <font>
      <sz val="12"/>
      <name val="Arial"/>
      <family val="2"/>
    </font>
    <font>
      <b/>
      <sz val="12"/>
      <name val="宋体"/>
      <family val="0"/>
    </font>
    <font>
      <sz val="13"/>
      <color indexed="8"/>
      <name val="宋体"/>
      <family val="0"/>
    </font>
    <font>
      <b/>
      <sz val="12"/>
      <color indexed="8"/>
      <name val="宋体"/>
      <family val="0"/>
    </font>
    <font>
      <sz val="12"/>
      <color indexed="8"/>
      <name val="宋体"/>
      <family val="0"/>
    </font>
    <font>
      <b/>
      <sz val="14"/>
      <name val="仿宋_GB2312"/>
      <family val="0"/>
    </font>
    <font>
      <b/>
      <sz val="28"/>
      <name val="宋体"/>
      <family val="0"/>
    </font>
    <font>
      <b/>
      <sz val="14"/>
      <color indexed="8"/>
      <name val="宋体"/>
      <family val="0"/>
    </font>
    <font>
      <b/>
      <sz val="36"/>
      <color indexed="8"/>
      <name val="宋体"/>
      <family val="0"/>
    </font>
    <font>
      <sz val="36"/>
      <color indexed="8"/>
      <name val="宋体"/>
      <family val="0"/>
    </font>
    <font>
      <b/>
      <sz val="16"/>
      <name val="宋体"/>
      <family val="0"/>
    </font>
    <font>
      <b/>
      <sz val="16"/>
      <color indexed="8"/>
      <name val="宋体"/>
      <family val="0"/>
    </font>
    <font>
      <sz val="14"/>
      <color indexed="8"/>
      <name val="仿宋_GB2312"/>
      <family val="0"/>
    </font>
    <font>
      <sz val="14"/>
      <color indexed="8"/>
      <name val="宋体"/>
      <family val="0"/>
    </font>
    <font>
      <b/>
      <sz val="14"/>
      <name val="宋体"/>
      <family val="0"/>
    </font>
    <font>
      <b/>
      <sz val="14"/>
      <name val="仿宋"/>
      <family val="3"/>
    </font>
    <font>
      <sz val="14"/>
      <name val="宋体"/>
      <family val="0"/>
    </font>
    <font>
      <sz val="14"/>
      <name val="仿宋_GB2312"/>
      <family val="0"/>
    </font>
    <font>
      <sz val="9"/>
      <name val="宋体"/>
      <family val="0"/>
    </font>
    <font>
      <sz val="13"/>
      <name val="宋体"/>
      <family val="0"/>
    </font>
    <font>
      <sz val="16"/>
      <name val="宋体"/>
      <family val="0"/>
    </font>
    <font>
      <b/>
      <sz val="16"/>
      <name val="Times New Roman"/>
      <family val="0"/>
    </font>
    <font>
      <sz val="14"/>
      <name val="Times New Roman"/>
      <family val="0"/>
    </font>
    <font>
      <b/>
      <sz val="14"/>
      <name val="Times New Roman"/>
      <family val="0"/>
    </font>
    <font>
      <b/>
      <sz val="18"/>
      <name val="宋体"/>
      <family val="0"/>
    </font>
    <font>
      <b/>
      <sz val="18"/>
      <name val="Times New Roman"/>
      <family val="0"/>
    </font>
    <font>
      <sz val="10.5"/>
      <name val="宋体"/>
      <family val="0"/>
    </font>
    <font>
      <sz val="16"/>
      <name val="Times New Roman"/>
      <family val="0"/>
    </font>
    <font>
      <sz val="16"/>
      <name val="仿宋_GB2312"/>
      <family val="0"/>
    </font>
    <font>
      <sz val="12"/>
      <name val="仿宋_GB2312"/>
      <family val="0"/>
    </font>
    <font>
      <sz val="11"/>
      <color indexed="17"/>
      <name val="宋体"/>
      <family val="0"/>
    </font>
    <font>
      <sz val="11"/>
      <color indexed="9"/>
      <name val="宋体"/>
      <family val="0"/>
    </font>
    <font>
      <sz val="11"/>
      <color indexed="20"/>
      <name val="宋体"/>
      <family val="0"/>
    </font>
    <font>
      <sz val="10"/>
      <color indexed="8"/>
      <name val="Arial"/>
      <family val="2"/>
    </font>
    <font>
      <b/>
      <sz val="11"/>
      <color indexed="52"/>
      <name val="宋体"/>
      <family val="0"/>
    </font>
    <font>
      <b/>
      <sz val="13"/>
      <color indexed="56"/>
      <name val="宋体"/>
      <family val="0"/>
    </font>
    <font>
      <i/>
      <sz val="11"/>
      <color indexed="23"/>
      <name val="宋体"/>
      <family val="0"/>
    </font>
    <font>
      <sz val="11"/>
      <color indexed="10"/>
      <name val="宋体"/>
      <family val="0"/>
    </font>
    <font>
      <b/>
      <sz val="11"/>
      <color indexed="56"/>
      <name val="宋体"/>
      <family val="0"/>
    </font>
    <font>
      <sz val="11"/>
      <color indexed="8"/>
      <name val="宋体"/>
      <family val="0"/>
    </font>
    <font>
      <b/>
      <sz val="18"/>
      <color indexed="56"/>
      <name val="宋体"/>
      <family val="0"/>
    </font>
    <font>
      <b/>
      <sz val="11"/>
      <color indexed="8"/>
      <name val="宋体"/>
      <family val="0"/>
    </font>
    <font>
      <sz val="12"/>
      <name val="Times New Roman"/>
      <family val="0"/>
    </font>
    <font>
      <b/>
      <sz val="15"/>
      <color indexed="56"/>
      <name val="宋体"/>
      <family val="0"/>
    </font>
    <font>
      <sz val="11"/>
      <color indexed="60"/>
      <name val="宋体"/>
      <family val="0"/>
    </font>
    <font>
      <sz val="11"/>
      <color indexed="52"/>
      <name val="宋体"/>
      <family val="0"/>
    </font>
    <font>
      <b/>
      <sz val="11"/>
      <color indexed="63"/>
      <name val="宋体"/>
      <family val="0"/>
    </font>
    <font>
      <u val="single"/>
      <sz val="12"/>
      <color indexed="12"/>
      <name val="宋体"/>
      <family val="0"/>
    </font>
    <font>
      <sz val="11"/>
      <color indexed="62"/>
      <name val="宋体"/>
      <family val="0"/>
    </font>
    <font>
      <b/>
      <sz val="11"/>
      <color indexed="9"/>
      <name val="宋体"/>
      <family val="0"/>
    </font>
    <font>
      <u val="single"/>
      <sz val="12"/>
      <color indexed="36"/>
      <name val="宋体"/>
      <family val="0"/>
    </font>
    <font>
      <sz val="28"/>
      <name val="方正小标宋简体"/>
      <family val="0"/>
    </font>
    <font>
      <b/>
      <sz val="12"/>
      <name val="Cambria"/>
      <family val="0"/>
    </font>
    <font>
      <sz val="12"/>
      <name val="Cambria"/>
      <family val="0"/>
    </font>
    <font>
      <sz val="13"/>
      <color theme="1"/>
      <name val="宋体"/>
      <family val="0"/>
    </font>
    <font>
      <b/>
      <sz val="12"/>
      <color theme="1"/>
      <name val="宋体"/>
      <family val="0"/>
    </font>
    <font>
      <sz val="12"/>
      <color theme="1"/>
      <name val="宋体"/>
      <family val="0"/>
    </font>
    <font>
      <b/>
      <sz val="14"/>
      <color theme="1"/>
      <name val="宋体"/>
      <family val="0"/>
    </font>
    <font>
      <b/>
      <sz val="36"/>
      <color theme="1"/>
      <name val="宋体"/>
      <family val="0"/>
    </font>
    <font>
      <sz val="36"/>
      <color theme="1"/>
      <name val="宋体"/>
      <family val="0"/>
    </font>
    <font>
      <b/>
      <sz val="16"/>
      <color theme="1"/>
      <name val="宋体"/>
      <family val="0"/>
    </font>
    <font>
      <sz val="12"/>
      <color theme="1"/>
      <name val="Calibri"/>
      <family val="0"/>
    </font>
    <font>
      <sz val="14"/>
      <color theme="1"/>
      <name val="仿宋_GB2312"/>
      <family val="0"/>
    </font>
    <font>
      <sz val="14"/>
      <color theme="1"/>
      <name val="宋体"/>
      <family val="0"/>
    </font>
    <font>
      <sz val="14"/>
      <color rgb="FF000000"/>
      <name val="仿宋_GB2312"/>
      <family val="0"/>
    </font>
    <font>
      <b/>
      <sz val="12"/>
      <color rgb="FF000000"/>
      <name val="宋体"/>
      <family val="0"/>
    </font>
    <font>
      <b/>
      <sz val="12"/>
      <color rgb="FF000000"/>
      <name val="Cambria"/>
      <family val="0"/>
    </font>
  </fonts>
  <fills count="25">
    <fill>
      <patternFill/>
    </fill>
    <fill>
      <patternFill patternType="gray125"/>
    </fill>
    <fill>
      <patternFill patternType="solid">
        <fgColor indexed="44"/>
        <bgColor indexed="64"/>
      </patternFill>
    </fill>
    <fill>
      <patternFill patternType="solid">
        <fgColor indexed="36"/>
        <bgColor indexed="64"/>
      </patternFill>
    </fill>
    <fill>
      <patternFill patternType="solid">
        <fgColor indexed="62"/>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31"/>
        <bgColor indexed="64"/>
      </patternFill>
    </fill>
    <fill>
      <patternFill patternType="solid">
        <fgColor indexed="46"/>
        <bgColor indexed="64"/>
      </patternFill>
    </fill>
    <fill>
      <patternFill patternType="solid">
        <fgColor indexed="42"/>
        <bgColor indexed="64"/>
      </patternFill>
    </fill>
    <fill>
      <patternFill patternType="solid">
        <fgColor indexed="45"/>
        <bgColor indexed="64"/>
      </patternFill>
    </fill>
    <fill>
      <patternFill patternType="solid">
        <fgColor indexed="11"/>
        <bgColor indexed="64"/>
      </patternFill>
    </fill>
    <fill>
      <patternFill patternType="solid">
        <fgColor indexed="30"/>
        <bgColor indexed="64"/>
      </patternFill>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55"/>
        <bgColor indexed="64"/>
      </patternFill>
    </fill>
    <fill>
      <patternFill patternType="solid">
        <fgColor indexed="29"/>
        <bgColor indexed="64"/>
      </patternFill>
    </fill>
    <fill>
      <patternFill patternType="solid">
        <fgColor indexed="49"/>
        <bgColor indexed="64"/>
      </patternFill>
    </fill>
    <fill>
      <patternFill patternType="solid">
        <fgColor indexed="57"/>
        <bgColor indexed="64"/>
      </patternFill>
    </fill>
    <fill>
      <patternFill patternType="solid">
        <fgColor indexed="52"/>
        <bgColor indexed="64"/>
      </patternFill>
    </fill>
    <fill>
      <patternFill patternType="solid">
        <fgColor indexed="27"/>
        <bgColor indexed="64"/>
      </patternFill>
    </fill>
    <fill>
      <patternFill patternType="solid">
        <fgColor indexed="53"/>
        <bgColor indexed="64"/>
      </patternFill>
    </fill>
    <fill>
      <patternFill patternType="solid">
        <fgColor theme="0"/>
        <bgColor indexed="64"/>
      </patternFill>
    </fill>
  </fills>
  <borders count="57">
    <border>
      <left/>
      <right/>
      <top/>
      <bottom/>
      <diagonal/>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medium"/>
      <right style="thin"/>
      <top style="medium"/>
      <bottom>
        <color indexed="63"/>
      </bottom>
    </border>
    <border>
      <left style="thin"/>
      <right style="thin"/>
      <top style="medium"/>
      <bottom>
        <color indexed="63"/>
      </bottom>
    </border>
    <border>
      <left style="medium"/>
      <right style="medium"/>
      <top style="medium"/>
      <bottom>
        <color indexed="63"/>
      </bottom>
    </border>
    <border>
      <left style="medium"/>
      <right style="thin"/>
      <top>
        <color indexed="63"/>
      </top>
      <bottom style="medium"/>
    </border>
    <border>
      <left style="thin"/>
      <right style="thin"/>
      <top>
        <color indexed="63"/>
      </top>
      <bottom style="medium"/>
    </border>
    <border>
      <left style="medium"/>
      <right style="medium"/>
      <top>
        <color indexed="63"/>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medium"/>
      <bottom style="medium"/>
    </border>
    <border>
      <left style="medium"/>
      <right style="thin"/>
      <top/>
      <bottom style="thin"/>
    </border>
    <border>
      <left style="medium"/>
      <right style="medium"/>
      <top/>
      <bottom style="thin"/>
    </border>
    <border>
      <left style="medium"/>
      <right style="thin"/>
      <top style="thin"/>
      <bottom style="thin"/>
    </border>
    <border>
      <left style="thin"/>
      <right/>
      <top style="thin"/>
      <bottom style="thin"/>
    </border>
    <border>
      <left style="medium"/>
      <right style="medium"/>
      <top style="thin"/>
      <bottom style="thin"/>
    </border>
    <border>
      <left style="thin"/>
      <right/>
      <top/>
      <bottom style="medium"/>
    </border>
    <border>
      <left style="medium"/>
      <right>
        <color indexed="63"/>
      </right>
      <top/>
      <bottom style="medium"/>
    </border>
    <border>
      <left/>
      <right style="thin"/>
      <top/>
      <bottom style="medium"/>
    </border>
    <border>
      <left style="medium"/>
      <right style="thin"/>
      <top/>
      <bottom/>
    </border>
    <border>
      <left style="thin"/>
      <right style="thin"/>
      <top/>
      <bottom/>
    </border>
    <border>
      <left style="thin"/>
      <right/>
      <top/>
      <bottom/>
    </border>
    <border>
      <left style="medium"/>
      <right style="medium"/>
      <top/>
      <bottom/>
    </border>
    <border>
      <left/>
      <right style="thin"/>
      <top style="medium"/>
      <bottom style="medium"/>
    </border>
    <border>
      <left style="medium"/>
      <right style="thin"/>
      <top style="thin"/>
      <bottom style="medium"/>
    </border>
    <border>
      <left style="thin"/>
      <right style="thin"/>
      <top style="thin"/>
      <bottom style="medium"/>
    </border>
    <border>
      <left style="thin"/>
      <right/>
      <top style="thin"/>
      <bottom style="medium"/>
    </border>
    <border>
      <left style="medium"/>
      <right style="medium"/>
      <top style="thin"/>
      <bottom style="medium"/>
    </border>
    <border>
      <left/>
      <right style="thin"/>
      <top style="medium"/>
      <bottom style="thin"/>
    </border>
    <border>
      <left style="thin"/>
      <right/>
      <top style="medium"/>
      <bottom style="thin"/>
    </border>
    <border>
      <left style="thin"/>
      <right style="thin"/>
      <top style="medium"/>
      <bottom style="thin"/>
    </border>
    <border>
      <left/>
      <right style="medium"/>
      <top style="medium"/>
      <bottom style="thin"/>
    </border>
    <border>
      <left/>
      <right style="thin"/>
      <top style="thin"/>
      <bottom style="medium"/>
    </border>
    <border>
      <left/>
      <right style="medium"/>
      <top style="thin"/>
      <bottom style="medium"/>
    </border>
    <border>
      <left/>
      <right style="medium"/>
      <top style="medium"/>
      <bottom style="medium"/>
    </border>
    <border>
      <left/>
      <right style="medium"/>
      <top/>
      <bottom style="thin"/>
    </border>
    <border>
      <left/>
      <right style="thin"/>
      <top style="thin"/>
      <bottom style="thin"/>
    </border>
    <border>
      <left/>
      <right style="medium"/>
      <top style="thin"/>
      <bottom style="thin"/>
    </border>
    <border>
      <left/>
      <right style="medium"/>
      <top/>
      <bottom style="medium"/>
    </border>
    <border>
      <left/>
      <right style="thin"/>
      <top/>
      <bottom/>
    </border>
    <border>
      <left/>
      <right style="medium"/>
      <top/>
      <bottom/>
    </border>
  </borders>
  <cellStyleXfs count="77">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51" fillId="5" borderId="0" applyNumberFormat="0" applyBorder="0" applyAlignment="0" applyProtection="0"/>
    <xf numFmtId="0" fontId="46" fillId="6" borderId="0" applyNumberFormat="0" applyBorder="0" applyAlignment="0" applyProtection="0"/>
    <xf numFmtId="0" fontId="38" fillId="7" borderId="0" applyNumberFormat="0" applyBorder="0" applyAlignment="0" applyProtection="0"/>
    <xf numFmtId="0" fontId="48" fillId="0" borderId="1" applyNumberFormat="0" applyFill="0" applyAlignment="0" applyProtection="0"/>
    <xf numFmtId="0" fontId="46" fillId="8" borderId="0" applyNumberFormat="0" applyBorder="0" applyAlignment="0" applyProtection="0"/>
    <xf numFmtId="0" fontId="46" fillId="9" borderId="0" applyNumberFormat="0" applyBorder="0" applyAlignment="0" applyProtection="0"/>
    <xf numFmtId="0" fontId="0" fillId="0" borderId="0">
      <alignment vertical="center"/>
      <protection/>
    </xf>
    <xf numFmtId="0" fontId="45" fillId="0" borderId="0" applyNumberFormat="0" applyFill="0" applyBorder="0" applyAlignment="0" applyProtection="0"/>
    <xf numFmtId="0" fontId="42" fillId="0" borderId="2" applyNumberFormat="0" applyFill="0" applyAlignment="0" applyProtection="0"/>
    <xf numFmtId="9" fontId="0" fillId="0" borderId="0" applyFont="0" applyFill="0" applyBorder="0" applyAlignment="0" applyProtection="0"/>
    <xf numFmtId="0" fontId="44" fillId="0" borderId="0" applyNumberFormat="0" applyFill="0" applyBorder="0" applyAlignment="0" applyProtection="0"/>
    <xf numFmtId="0" fontId="37" fillId="10"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7" fillId="10" borderId="0" applyNumberFormat="0" applyBorder="0" applyAlignment="0" applyProtection="0"/>
    <xf numFmtId="0" fontId="38" fillId="12" borderId="0" applyNumberFormat="0" applyBorder="0" applyAlignment="0" applyProtection="0"/>
    <xf numFmtId="41" fontId="0" fillId="0" borderId="0" applyFont="0" applyFill="0" applyBorder="0" applyAlignment="0" applyProtection="0"/>
    <xf numFmtId="0" fontId="38" fillId="13" borderId="0" applyNumberFormat="0" applyBorder="0" applyAlignment="0" applyProtection="0"/>
    <xf numFmtId="0" fontId="41" fillId="14" borderId="3" applyNumberFormat="0" applyAlignment="0" applyProtection="0"/>
    <xf numFmtId="0" fontId="52" fillId="0" borderId="4" applyNumberFormat="0" applyFill="0" applyAlignment="0" applyProtection="0"/>
    <xf numFmtId="0" fontId="0" fillId="15" borderId="5" applyNumberFormat="0" applyFont="0" applyAlignment="0" applyProtection="0"/>
    <xf numFmtId="0" fontId="43" fillId="0" borderId="0" applyNumberFormat="0" applyFill="0" applyBorder="0" applyAlignment="0" applyProtection="0"/>
    <xf numFmtId="42" fontId="0" fillId="0" borderId="0" applyFont="0" applyFill="0" applyBorder="0" applyAlignment="0" applyProtection="0"/>
    <xf numFmtId="0" fontId="46" fillId="10" borderId="0" applyNumberFormat="0" applyBorder="0" applyAlignment="0" applyProtection="0"/>
    <xf numFmtId="0" fontId="46" fillId="16" borderId="0" applyNumberFormat="0" applyBorder="0" applyAlignment="0" applyProtection="0"/>
    <xf numFmtId="0" fontId="53" fillId="14" borderId="6" applyNumberFormat="0" applyAlignment="0" applyProtection="0"/>
    <xf numFmtId="0" fontId="54" fillId="0" borderId="0" applyNumberFormat="0" applyFill="0" applyBorder="0" applyAlignment="0" applyProtection="0"/>
    <xf numFmtId="0" fontId="55" fillId="6" borderId="3" applyNumberFormat="0" applyAlignment="0" applyProtection="0"/>
    <xf numFmtId="0" fontId="37" fillId="10" borderId="0" applyNumberFormat="0" applyBorder="0" applyAlignment="0" applyProtection="0"/>
    <xf numFmtId="0" fontId="50" fillId="0" borderId="7" applyNumberFormat="0" applyFill="0" applyAlignment="0" applyProtection="0"/>
    <xf numFmtId="0" fontId="56" fillId="17" borderId="8" applyNumberFormat="0" applyAlignment="0" applyProtection="0"/>
    <xf numFmtId="0" fontId="45" fillId="0" borderId="9" applyNumberFormat="0" applyFill="0" applyAlignment="0" applyProtection="0"/>
    <xf numFmtId="0" fontId="57" fillId="0" borderId="0" applyNumberFormat="0" applyFill="0" applyBorder="0" applyAlignment="0" applyProtection="0"/>
    <xf numFmtId="0" fontId="47" fillId="0" borderId="0" applyNumberFormat="0" applyFill="0" applyBorder="0" applyAlignment="0" applyProtection="0"/>
    <xf numFmtId="0" fontId="46" fillId="11" borderId="0" applyNumberFormat="0" applyBorder="0" applyAlignment="0" applyProtection="0"/>
    <xf numFmtId="0" fontId="46" fillId="2" borderId="0" applyNumberFormat="0" applyBorder="0" applyAlignment="0" applyProtection="0"/>
    <xf numFmtId="0" fontId="46" fillId="18" borderId="0" applyNumberFormat="0" applyBorder="0" applyAlignment="0" applyProtection="0"/>
    <xf numFmtId="0" fontId="38" fillId="19" borderId="0" applyNumberFormat="0" applyBorder="0" applyAlignment="0" applyProtection="0"/>
    <xf numFmtId="0" fontId="25" fillId="0" borderId="0">
      <alignment/>
      <protection/>
    </xf>
    <xf numFmtId="0" fontId="38" fillId="18" borderId="0" applyNumberFormat="0" applyBorder="0" applyAlignment="0" applyProtection="0"/>
    <xf numFmtId="0" fontId="38" fillId="20" borderId="0" applyNumberFormat="0" applyBorder="0" applyAlignment="0" applyProtection="0"/>
    <xf numFmtId="0" fontId="46" fillId="12" borderId="0" applyNumberFormat="0" applyBorder="0" applyAlignment="0" applyProtection="0"/>
    <xf numFmtId="0" fontId="38" fillId="21" borderId="0" applyNumberFormat="0" applyBorder="0" applyAlignment="0" applyProtection="0"/>
    <xf numFmtId="0" fontId="39" fillId="11" borderId="0" applyNumberFormat="0" applyBorder="0" applyAlignment="0" applyProtection="0"/>
    <xf numFmtId="0" fontId="0" fillId="0" borderId="0">
      <alignment/>
      <protection/>
    </xf>
    <xf numFmtId="0" fontId="38" fillId="3" borderId="0" applyNumberFormat="0" applyBorder="0" applyAlignment="0" applyProtection="0"/>
    <xf numFmtId="0" fontId="46" fillId="9" borderId="0" applyNumberFormat="0" applyBorder="0" applyAlignment="0" applyProtection="0"/>
    <xf numFmtId="0" fontId="46" fillId="22" borderId="0" applyNumberFormat="0" applyBorder="0" applyAlignment="0" applyProtection="0"/>
    <xf numFmtId="0" fontId="38" fillId="23" borderId="0" applyNumberFormat="0" applyBorder="0" applyAlignment="0" applyProtection="0"/>
    <xf numFmtId="0" fontId="40" fillId="0" borderId="0">
      <alignment vertical="top"/>
      <protection/>
    </xf>
    <xf numFmtId="0" fontId="39" fillId="11" borderId="0" applyNumberFormat="0" applyBorder="0" applyAlignment="0" applyProtection="0"/>
    <xf numFmtId="0" fontId="38" fillId="19" borderId="0" applyNumberFormat="0" applyBorder="0" applyAlignment="0" applyProtection="0"/>
    <xf numFmtId="0" fontId="37" fillId="10" borderId="0" applyNumberFormat="0" applyBorder="0" applyAlignment="0" applyProtection="0"/>
  </cellStyleXfs>
  <cellXfs count="160">
    <xf numFmtId="0" fontId="0" fillId="0" borderId="0" xfId="0" applyAlignment="1">
      <alignment vertical="center"/>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5" fillId="24" borderId="0" xfId="0" applyFont="1" applyFill="1" applyAlignment="1">
      <alignment horizontal="center" vertical="center" wrapText="1"/>
    </xf>
    <xf numFmtId="0" fontId="6" fillId="0" borderId="0" xfId="0" applyFont="1" applyFill="1" applyAlignment="1">
      <alignment horizontal="left" vertical="center" wrapText="1"/>
    </xf>
    <xf numFmtId="0" fontId="7" fillId="0" borderId="0" xfId="0" applyFont="1" applyFill="1" applyAlignment="1">
      <alignment vertical="center" wrapText="1"/>
    </xf>
    <xf numFmtId="0" fontId="59" fillId="0" borderId="10"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60" fillId="0" borderId="11" xfId="0" applyFont="1" applyFill="1" applyBorder="1" applyAlignment="1">
      <alignment horizontal="center" vertical="center"/>
    </xf>
    <xf numFmtId="0" fontId="60" fillId="0" borderId="10"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2" xfId="0" applyFont="1" applyFill="1" applyBorder="1" applyAlignment="1">
      <alignment horizontal="center" vertical="center"/>
    </xf>
    <xf numFmtId="0" fontId="59" fillId="0" borderId="13" xfId="0" applyFont="1" applyFill="1" applyBorder="1" applyAlignment="1">
      <alignment horizontal="center" vertical="center"/>
    </xf>
    <xf numFmtId="0" fontId="59" fillId="0" borderId="14" xfId="0" applyFont="1" applyFill="1" applyBorder="1" applyAlignment="1">
      <alignment horizontal="center" vertical="center"/>
    </xf>
    <xf numFmtId="0" fontId="59" fillId="0" borderId="12" xfId="0" applyFont="1" applyFill="1" applyBorder="1" applyAlignment="1">
      <alignment horizontal="center" vertical="center"/>
    </xf>
    <xf numFmtId="0" fontId="7" fillId="24" borderId="0" xfId="0" applyFont="1" applyFill="1" applyAlignment="1">
      <alignment horizontal="center" vertical="center" wrapText="1"/>
    </xf>
    <xf numFmtId="0" fontId="0" fillId="24" borderId="0" xfId="0" applyFont="1" applyFill="1" applyAlignment="1">
      <alignment vertical="center"/>
    </xf>
    <xf numFmtId="0" fontId="59" fillId="24" borderId="10" xfId="0" applyFont="1" applyFill="1" applyBorder="1" applyAlignment="1">
      <alignment horizontal="center" vertical="center" wrapText="1"/>
    </xf>
    <xf numFmtId="0" fontId="60" fillId="24" borderId="10" xfId="0" applyFont="1" applyFill="1" applyBorder="1" applyAlignment="1">
      <alignment horizontal="center" vertical="center" wrapText="1"/>
    </xf>
    <xf numFmtId="0" fontId="59" fillId="24" borderId="10" xfId="0" applyFont="1" applyFill="1" applyBorder="1" applyAlignment="1">
      <alignment vertical="center"/>
    </xf>
    <xf numFmtId="0" fontId="61" fillId="0" borderId="0" xfId="16" applyFont="1" applyFill="1" applyBorder="1">
      <alignment/>
      <protection/>
    </xf>
    <xf numFmtId="0" fontId="62" fillId="0" borderId="0" xfId="16" applyFont="1" applyFill="1" applyBorder="1">
      <alignment/>
      <protection/>
    </xf>
    <xf numFmtId="0" fontId="62" fillId="0" borderId="0" xfId="16" applyFont="1" applyFill="1" applyBorder="1" applyAlignment="1">
      <alignment horizontal="center"/>
      <protection/>
    </xf>
    <xf numFmtId="0" fontId="63" fillId="0" borderId="0" xfId="16" applyFont="1" applyFill="1" applyBorder="1">
      <alignment/>
      <protection/>
    </xf>
    <xf numFmtId="0" fontId="63" fillId="0" borderId="0" xfId="16" applyFont="1" applyFill="1" applyBorder="1" applyAlignment="1">
      <alignment horizontal="center"/>
      <protection/>
    </xf>
    <xf numFmtId="41" fontId="63" fillId="0" borderId="0" xfId="16" applyNumberFormat="1" applyFont="1" applyFill="1" applyBorder="1">
      <alignment/>
      <protection/>
    </xf>
    <xf numFmtId="0" fontId="12"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64" fillId="0" borderId="0" xfId="16" applyFont="1" applyFill="1" applyBorder="1" applyAlignment="1">
      <alignment horizontal="center" vertical="center"/>
      <protection/>
    </xf>
    <xf numFmtId="0" fontId="65" fillId="0" borderId="0" xfId="16" applyFont="1" applyFill="1" applyBorder="1" applyAlignment="1">
      <alignment horizontal="center" vertical="center"/>
      <protection/>
    </xf>
    <xf numFmtId="0" fontId="66" fillId="0" borderId="0" xfId="16" applyFont="1" applyFill="1" applyBorder="1" applyAlignment="1">
      <alignment horizontal="center" vertical="center"/>
      <protection/>
    </xf>
    <xf numFmtId="0" fontId="17" fillId="0" borderId="10"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64" fillId="0" borderId="10" xfId="16" applyFont="1" applyFill="1" applyBorder="1" applyAlignment="1">
      <alignment horizontal="center" vertical="center" wrapText="1"/>
      <protection/>
    </xf>
    <xf numFmtId="0" fontId="70" fillId="0" borderId="16" xfId="16" applyFont="1" applyFill="1" applyBorder="1" applyAlignment="1">
      <alignment horizontal="right" vertical="center"/>
      <protection/>
    </xf>
    <xf numFmtId="0" fontId="63" fillId="0" borderId="10" xfId="16" applyFont="1" applyFill="1" applyBorder="1">
      <alignment/>
      <protection/>
    </xf>
    <xf numFmtId="176" fontId="21" fillId="0" borderId="10" xfId="0" applyNumberFormat="1" applyFont="1" applyFill="1" applyBorder="1" applyAlignment="1">
      <alignment horizontal="center" vertical="center" wrapText="1"/>
    </xf>
    <xf numFmtId="10" fontId="22"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wrapText="1"/>
    </xf>
    <xf numFmtId="177" fontId="69" fillId="0" borderId="10" xfId="0" applyNumberFormat="1" applyFont="1" applyFill="1" applyBorder="1" applyAlignment="1">
      <alignment horizontal="center" vertical="center" wrapText="1"/>
    </xf>
    <xf numFmtId="10" fontId="71" fillId="0" borderId="10" xfId="0" applyNumberFormat="1" applyFont="1" applyBorder="1" applyAlignment="1">
      <alignment horizontal="center" vertical="center" wrapText="1"/>
    </xf>
    <xf numFmtId="49" fontId="72" fillId="0" borderId="10" xfId="0" applyNumberFormat="1" applyFont="1" applyFill="1" applyBorder="1" applyAlignment="1">
      <alignment horizontal="left" vertical="center" wrapText="1"/>
    </xf>
    <xf numFmtId="10" fontId="23" fillId="0" borderId="10" xfId="0" applyNumberFormat="1" applyFont="1" applyFill="1" applyBorder="1" applyAlignment="1">
      <alignment horizontal="center" vertical="center" wrapText="1"/>
    </xf>
    <xf numFmtId="49" fontId="73" fillId="0" borderId="10" xfId="0" applyNumberFormat="1" applyFont="1" applyFill="1" applyBorder="1" applyAlignment="1">
      <alignment horizontal="left" vertical="center" wrapText="1"/>
    </xf>
    <xf numFmtId="10" fontId="24" fillId="0" borderId="10" xfId="0" applyNumberFormat="1" applyFont="1" applyBorder="1" applyAlignment="1">
      <alignment horizontal="center" vertical="center" wrapText="1"/>
    </xf>
    <xf numFmtId="49" fontId="8" fillId="0" borderId="10" xfId="0" applyNumberFormat="1" applyFont="1" applyFill="1" applyBorder="1" applyAlignment="1">
      <alignment horizontal="left" vertical="center" wrapText="1"/>
    </xf>
    <xf numFmtId="10" fontId="25" fillId="0" borderId="10" xfId="0" applyNumberFormat="1" applyFont="1" applyFill="1" applyBorder="1" applyAlignment="1">
      <alignment horizontal="left" vertical="center" wrapText="1"/>
    </xf>
    <xf numFmtId="0" fontId="24" fillId="0" borderId="10" xfId="0" applyFont="1" applyFill="1" applyBorder="1" applyAlignment="1">
      <alignment horizontal="center" vertical="center" wrapText="1"/>
    </xf>
    <xf numFmtId="0" fontId="26" fillId="24" borderId="0" xfId="16" applyFont="1" applyFill="1" applyBorder="1">
      <alignment/>
      <protection/>
    </xf>
    <xf numFmtId="0" fontId="23" fillId="24" borderId="0" xfId="16" applyFont="1" applyFill="1" applyBorder="1">
      <alignment/>
      <protection/>
    </xf>
    <xf numFmtId="0" fontId="0" fillId="24" borderId="0" xfId="16" applyFont="1" applyFill="1" applyBorder="1" applyAlignment="1">
      <alignment horizontal="center"/>
      <protection/>
    </xf>
    <xf numFmtId="0" fontId="0" fillId="24" borderId="0" xfId="16" applyFont="1" applyFill="1" applyBorder="1">
      <alignment/>
      <protection/>
    </xf>
    <xf numFmtId="41" fontId="0" fillId="24" borderId="0" xfId="16" applyNumberFormat="1" applyFont="1" applyFill="1" applyBorder="1">
      <alignment/>
      <protection/>
    </xf>
    <xf numFmtId="0" fontId="0" fillId="24" borderId="0" xfId="16" applyFont="1" applyFill="1" applyBorder="1" applyAlignment="1">
      <alignment horizontal="left"/>
      <protection/>
    </xf>
    <xf numFmtId="0" fontId="13" fillId="24" borderId="0" xfId="0" applyFont="1" applyFill="1" applyBorder="1" applyAlignment="1">
      <alignment horizontal="center" vertical="center"/>
    </xf>
    <xf numFmtId="0" fontId="23" fillId="24" borderId="0" xfId="0" applyFont="1" applyFill="1" applyBorder="1" applyAlignment="1">
      <alignment horizontal="left" vertical="center"/>
    </xf>
    <xf numFmtId="0" fontId="27" fillId="24" borderId="0" xfId="0" applyFont="1" applyFill="1" applyBorder="1" applyAlignment="1">
      <alignment horizontal="center" vertical="center"/>
    </xf>
    <xf numFmtId="0" fontId="17" fillId="24" borderId="17" xfId="0" applyFont="1" applyFill="1" applyBorder="1" applyAlignment="1">
      <alignment horizontal="center" vertical="center" wrapText="1"/>
    </xf>
    <xf numFmtId="0" fontId="17" fillId="24" borderId="18" xfId="0" applyFont="1" applyFill="1" applyBorder="1" applyAlignment="1">
      <alignment horizontal="center" vertical="center" wrapText="1"/>
    </xf>
    <xf numFmtId="0" fontId="17" fillId="24" borderId="19" xfId="0" applyFont="1" applyFill="1" applyBorder="1" applyAlignment="1">
      <alignment horizontal="center" vertical="center" wrapText="1"/>
    </xf>
    <xf numFmtId="0" fontId="17" fillId="24" borderId="20" xfId="0" applyFont="1" applyFill="1" applyBorder="1" applyAlignment="1">
      <alignment horizontal="center" vertical="center" wrapText="1"/>
    </xf>
    <xf numFmtId="0" fontId="17" fillId="24" borderId="21" xfId="0" applyFont="1" applyFill="1" applyBorder="1" applyAlignment="1">
      <alignment horizontal="center" vertical="center" wrapText="1"/>
    </xf>
    <xf numFmtId="0" fontId="17" fillId="24" borderId="22" xfId="0" applyFont="1" applyFill="1" applyBorder="1" applyAlignment="1">
      <alignment horizontal="center" vertical="center" wrapText="1"/>
    </xf>
    <xf numFmtId="0" fontId="27" fillId="24" borderId="23" xfId="0" applyFont="1" applyFill="1" applyBorder="1" applyAlignment="1">
      <alignment horizontal="center" vertical="center" wrapText="1"/>
    </xf>
    <xf numFmtId="0" fontId="17" fillId="24" borderId="24" xfId="0" applyFont="1" applyFill="1" applyBorder="1" applyAlignment="1">
      <alignment horizontal="center" vertical="center" wrapText="1"/>
    </xf>
    <xf numFmtId="176" fontId="28" fillId="24" borderId="25" xfId="0" applyNumberFormat="1" applyFont="1" applyFill="1" applyBorder="1" applyAlignment="1">
      <alignment horizontal="center" vertical="center" wrapText="1"/>
    </xf>
    <xf numFmtId="176" fontId="28" fillId="24" borderId="26" xfId="0" applyNumberFormat="1" applyFont="1" applyFill="1" applyBorder="1" applyAlignment="1">
      <alignment horizontal="center" vertical="center" wrapText="1"/>
    </xf>
    <xf numFmtId="0" fontId="23" fillId="24" borderId="27" xfId="0" applyFont="1" applyFill="1" applyBorder="1" applyAlignment="1">
      <alignment horizontal="center" vertical="center" wrapText="1"/>
    </xf>
    <xf numFmtId="0" fontId="23" fillId="24" borderId="12" xfId="0" applyFont="1" applyFill="1" applyBorder="1" applyAlignment="1">
      <alignment horizontal="center" vertical="center" wrapText="1"/>
    </xf>
    <xf numFmtId="177" fontId="29" fillId="24" borderId="13" xfId="0" applyNumberFormat="1" applyFont="1" applyFill="1" applyBorder="1" applyAlignment="1">
      <alignment horizontal="center" vertical="center" wrapText="1"/>
    </xf>
    <xf numFmtId="177" fontId="30" fillId="24" borderId="28" xfId="0" applyNumberFormat="1" applyFont="1" applyFill="1" applyBorder="1" applyAlignment="1">
      <alignment horizontal="center" vertical="center" wrapText="1"/>
    </xf>
    <xf numFmtId="0" fontId="23" fillId="24" borderId="29" xfId="0" applyFont="1" applyFill="1" applyBorder="1" applyAlignment="1">
      <alignment horizontal="center" vertical="center" wrapText="1"/>
    </xf>
    <xf numFmtId="0" fontId="23" fillId="24" borderId="10" xfId="0" applyFont="1" applyFill="1" applyBorder="1" applyAlignment="1">
      <alignment horizontal="center" vertical="center" wrapText="1"/>
    </xf>
    <xf numFmtId="177" fontId="29" fillId="24" borderId="30" xfId="0" applyNumberFormat="1" applyFont="1" applyFill="1" applyBorder="1" applyAlignment="1">
      <alignment horizontal="center" vertical="center" wrapText="1"/>
    </xf>
    <xf numFmtId="177" fontId="30" fillId="24" borderId="31" xfId="0" applyNumberFormat="1" applyFont="1" applyFill="1" applyBorder="1" applyAlignment="1">
      <alignment horizontal="center" vertical="center" wrapText="1"/>
    </xf>
    <xf numFmtId="177" fontId="29" fillId="24" borderId="10" xfId="0" applyNumberFormat="1" applyFont="1" applyFill="1" applyBorder="1" applyAlignment="1">
      <alignment horizontal="center" vertical="center" wrapText="1"/>
    </xf>
    <xf numFmtId="177" fontId="30" fillId="24" borderId="10" xfId="0" applyNumberFormat="1" applyFont="1" applyFill="1" applyBorder="1" applyAlignment="1">
      <alignment horizontal="center" vertical="center" wrapText="1"/>
    </xf>
    <xf numFmtId="177" fontId="28" fillId="24" borderId="32" xfId="0" applyNumberFormat="1" applyFont="1" applyFill="1" applyBorder="1" applyAlignment="1">
      <alignment horizontal="center" vertical="center" wrapText="1"/>
    </xf>
    <xf numFmtId="177" fontId="28" fillId="24" borderId="22" xfId="0" applyNumberFormat="1" applyFont="1" applyFill="1" applyBorder="1" applyAlignment="1">
      <alignment horizontal="center" vertical="center" wrapText="1"/>
    </xf>
    <xf numFmtId="0" fontId="17" fillId="24" borderId="33" xfId="0" applyFont="1" applyFill="1" applyBorder="1" applyAlignment="1">
      <alignment horizontal="center" vertical="center" wrapText="1"/>
    </xf>
    <xf numFmtId="0" fontId="17" fillId="24" borderId="34" xfId="0" applyFont="1" applyFill="1" applyBorder="1" applyAlignment="1">
      <alignment horizontal="center" vertical="center" wrapText="1"/>
    </xf>
    <xf numFmtId="0" fontId="23" fillId="24" borderId="35" xfId="0" applyFont="1" applyFill="1" applyBorder="1" applyAlignment="1">
      <alignment horizontal="center" vertical="center" wrapText="1"/>
    </xf>
    <xf numFmtId="0" fontId="23" fillId="24" borderId="36" xfId="0" applyFont="1" applyFill="1" applyBorder="1" applyAlignment="1">
      <alignment horizontal="center" vertical="center" wrapText="1"/>
    </xf>
    <xf numFmtId="177" fontId="29" fillId="24" borderId="37" xfId="0" applyNumberFormat="1" applyFont="1" applyFill="1" applyBorder="1" applyAlignment="1">
      <alignment horizontal="center" vertical="center" wrapText="1"/>
    </xf>
    <xf numFmtId="177" fontId="30" fillId="24" borderId="38" xfId="0" applyNumberFormat="1" applyFont="1" applyFill="1" applyBorder="1" applyAlignment="1">
      <alignment horizontal="center" vertical="center" wrapText="1"/>
    </xf>
    <xf numFmtId="0" fontId="17" fillId="24" borderId="23" xfId="0" applyFont="1" applyFill="1" applyBorder="1" applyAlignment="1">
      <alignment horizontal="center" vertical="center" wrapText="1"/>
    </xf>
    <xf numFmtId="0" fontId="17" fillId="24" borderId="39" xfId="0" applyFont="1" applyFill="1" applyBorder="1" applyAlignment="1">
      <alignment horizontal="center" vertical="center" wrapText="1"/>
    </xf>
    <xf numFmtId="177" fontId="28" fillId="24" borderId="25" xfId="0" applyNumberFormat="1" applyFont="1" applyFill="1" applyBorder="1" applyAlignment="1">
      <alignment horizontal="center" vertical="center" wrapText="1"/>
    </xf>
    <xf numFmtId="177" fontId="28" fillId="24" borderId="26" xfId="0" applyNumberFormat="1" applyFont="1" applyFill="1" applyBorder="1" applyAlignment="1">
      <alignment horizontal="center" vertical="center" wrapText="1"/>
    </xf>
    <xf numFmtId="0" fontId="31" fillId="24" borderId="40" xfId="0" applyFont="1" applyFill="1" applyBorder="1" applyAlignment="1">
      <alignment horizontal="center" vertical="center" wrapText="1"/>
    </xf>
    <xf numFmtId="0" fontId="31" fillId="24" borderId="41" xfId="0" applyFont="1" applyFill="1" applyBorder="1" applyAlignment="1">
      <alignment horizontal="center" vertical="center" wrapText="1"/>
    </xf>
    <xf numFmtId="177" fontId="32" fillId="24" borderId="42" xfId="0" applyNumberFormat="1" applyFont="1" applyFill="1" applyBorder="1" applyAlignment="1">
      <alignment horizontal="center" vertical="center" wrapText="1"/>
    </xf>
    <xf numFmtId="177" fontId="32" fillId="24" borderId="43" xfId="0" applyNumberFormat="1" applyFont="1" applyFill="1" applyBorder="1" applyAlignment="1">
      <alignment horizontal="center" vertical="center" wrapText="1"/>
    </xf>
    <xf numFmtId="0" fontId="33" fillId="24" borderId="0" xfId="0" applyFont="1" applyFill="1" applyAlignment="1">
      <alignment horizontal="center" vertical="center"/>
    </xf>
    <xf numFmtId="0" fontId="0" fillId="24" borderId="0" xfId="0" applyFont="1" applyFill="1" applyAlignment="1">
      <alignment horizontal="center" vertical="center"/>
    </xf>
    <xf numFmtId="0" fontId="1" fillId="24" borderId="0" xfId="17" applyFont="1" applyFill="1" applyBorder="1" applyAlignment="1">
      <alignment horizontal="center" vertical="center" wrapText="1"/>
      <protection/>
    </xf>
    <xf numFmtId="0" fontId="1" fillId="24" borderId="0" xfId="17" applyFont="1" applyFill="1" applyBorder="1" applyAlignment="1">
      <alignment vertical="center" wrapText="1"/>
      <protection/>
    </xf>
    <xf numFmtId="0" fontId="1" fillId="24" borderId="0" xfId="16" applyFont="1" applyFill="1" applyBorder="1" applyAlignment="1">
      <alignment horizontal="center" vertical="center" wrapText="1"/>
      <protection/>
    </xf>
    <xf numFmtId="0" fontId="23" fillId="24" borderId="0" xfId="16" applyFont="1" applyFill="1" applyBorder="1" applyAlignment="1">
      <alignment horizontal="center" vertical="center" wrapText="1"/>
      <protection/>
    </xf>
    <xf numFmtId="0" fontId="23" fillId="24" borderId="0" xfId="16" applyFont="1" applyFill="1" applyBorder="1" applyAlignment="1">
      <alignment vertical="center" wrapText="1"/>
      <protection/>
    </xf>
    <xf numFmtId="0" fontId="0" fillId="24" borderId="0" xfId="16" applyFont="1" applyFill="1" applyBorder="1" applyAlignment="1">
      <alignment horizontal="center" vertical="top" wrapText="1"/>
      <protection/>
    </xf>
    <xf numFmtId="0" fontId="0" fillId="24" borderId="0" xfId="16" applyFont="1" applyFill="1" applyBorder="1" applyAlignment="1">
      <alignment vertical="top" wrapText="1"/>
      <protection/>
    </xf>
    <xf numFmtId="0" fontId="27" fillId="24" borderId="0" xfId="0" applyFont="1" applyFill="1" applyBorder="1" applyAlignment="1">
      <alignment horizontal="right" vertical="center"/>
    </xf>
    <xf numFmtId="0" fontId="0" fillId="24" borderId="0" xfId="0" applyFont="1" applyFill="1" applyBorder="1" applyAlignment="1">
      <alignment horizontal="right" vertical="center"/>
    </xf>
    <xf numFmtId="0" fontId="17" fillId="24" borderId="44" xfId="0" applyFont="1" applyFill="1" applyBorder="1" applyAlignment="1">
      <alignment horizontal="center" vertical="center" wrapText="1"/>
    </xf>
    <xf numFmtId="0" fontId="17" fillId="24" borderId="45" xfId="0" applyFont="1" applyFill="1" applyBorder="1" applyAlignment="1">
      <alignment horizontal="center" vertical="center" wrapText="1"/>
    </xf>
    <xf numFmtId="0" fontId="17" fillId="24" borderId="46" xfId="0" applyFont="1" applyFill="1" applyBorder="1" applyAlignment="1">
      <alignment horizontal="center" vertical="center" wrapText="1"/>
    </xf>
    <xf numFmtId="0" fontId="17" fillId="24" borderId="47" xfId="0" applyFont="1" applyFill="1" applyBorder="1" applyAlignment="1">
      <alignment horizontal="center" vertical="center" wrapText="1"/>
    </xf>
    <xf numFmtId="0" fontId="17" fillId="24" borderId="48" xfId="0" applyFont="1" applyFill="1" applyBorder="1" applyAlignment="1">
      <alignment horizontal="center" vertical="center" wrapText="1"/>
    </xf>
    <xf numFmtId="0" fontId="17" fillId="24" borderId="42" xfId="0" applyFont="1" applyFill="1" applyBorder="1" applyAlignment="1">
      <alignment horizontal="center" vertical="center" wrapText="1"/>
    </xf>
    <xf numFmtId="0" fontId="17" fillId="24" borderId="41" xfId="0" applyFont="1" applyFill="1" applyBorder="1" applyAlignment="1">
      <alignment horizontal="center" vertical="center" wrapText="1"/>
    </xf>
    <xf numFmtId="0" fontId="17" fillId="24" borderId="49" xfId="0" applyFont="1" applyFill="1" applyBorder="1" applyAlignment="1">
      <alignment horizontal="center" vertical="center" wrapText="1"/>
    </xf>
    <xf numFmtId="176" fontId="28" fillId="24" borderId="39" xfId="0" applyNumberFormat="1" applyFont="1" applyFill="1" applyBorder="1" applyAlignment="1">
      <alignment horizontal="center" vertical="center" wrapText="1"/>
    </xf>
    <xf numFmtId="10" fontId="28" fillId="24" borderId="25" xfId="31" applyNumberFormat="1" applyFont="1" applyFill="1" applyBorder="1" applyAlignment="1">
      <alignment horizontal="center" vertical="center" wrapText="1"/>
    </xf>
    <xf numFmtId="10" fontId="34" fillId="24" borderId="24" xfId="31" applyNumberFormat="1" applyFont="1" applyFill="1" applyBorder="1" applyAlignment="1">
      <alignment vertical="center" wrapText="1"/>
    </xf>
    <xf numFmtId="0" fontId="35" fillId="24" borderId="50" xfId="0" applyFont="1" applyFill="1" applyBorder="1" applyAlignment="1">
      <alignment vertical="center" wrapText="1"/>
    </xf>
    <xf numFmtId="177" fontId="29" fillId="24" borderId="14" xfId="0" applyNumberFormat="1" applyFont="1" applyFill="1" applyBorder="1" applyAlignment="1">
      <alignment horizontal="center" vertical="center" wrapText="1"/>
    </xf>
    <xf numFmtId="10" fontId="29" fillId="24" borderId="13" xfId="31" applyNumberFormat="1" applyFont="1" applyFill="1" applyBorder="1" applyAlignment="1">
      <alignment horizontal="center" vertical="center" wrapText="1"/>
    </xf>
    <xf numFmtId="0" fontId="12" fillId="24" borderId="12" xfId="0" applyFont="1" applyFill="1" applyBorder="1" applyAlignment="1">
      <alignment vertical="center" wrapText="1"/>
    </xf>
    <xf numFmtId="0" fontId="24" fillId="24" borderId="51" xfId="0" applyFont="1" applyFill="1" applyBorder="1" applyAlignment="1">
      <alignment vertical="center" wrapText="1"/>
    </xf>
    <xf numFmtId="177" fontId="29" fillId="24" borderId="52" xfId="0" applyNumberFormat="1" applyFont="1" applyFill="1" applyBorder="1" applyAlignment="1">
      <alignment horizontal="center" vertical="center" wrapText="1"/>
    </xf>
    <xf numFmtId="10" fontId="29" fillId="24" borderId="30" xfId="31" applyNumberFormat="1" applyFont="1" applyFill="1" applyBorder="1" applyAlignment="1">
      <alignment horizontal="center" vertical="center" wrapText="1"/>
    </xf>
    <xf numFmtId="0" fontId="12" fillId="24" borderId="10" xfId="0" applyFont="1" applyFill="1" applyBorder="1" applyAlignment="1">
      <alignment vertical="center" wrapText="1"/>
    </xf>
    <xf numFmtId="0" fontId="24" fillId="24" borderId="53" xfId="0" applyFont="1" applyFill="1" applyBorder="1" applyAlignment="1">
      <alignment vertical="center" wrapText="1"/>
    </xf>
    <xf numFmtId="10" fontId="29" fillId="24" borderId="10" xfId="31" applyNumberFormat="1" applyFont="1" applyFill="1" applyBorder="1" applyAlignment="1">
      <alignment horizontal="center" vertical="center" wrapText="1"/>
    </xf>
    <xf numFmtId="0" fontId="24" fillId="24" borderId="10" xfId="0" applyFont="1" applyFill="1" applyBorder="1" applyAlignment="1">
      <alignment vertical="center" wrapText="1"/>
    </xf>
    <xf numFmtId="0" fontId="24" fillId="24" borderId="10" xfId="0" applyNumberFormat="1" applyFont="1" applyFill="1" applyBorder="1" applyAlignment="1">
      <alignment horizontal="justify" vertical="center" wrapText="1"/>
    </xf>
    <xf numFmtId="177" fontId="28" fillId="24" borderId="34" xfId="0" applyNumberFormat="1" applyFont="1" applyFill="1" applyBorder="1" applyAlignment="1">
      <alignment horizontal="center" vertical="center" wrapText="1"/>
    </xf>
    <xf numFmtId="10" fontId="28" fillId="24" borderId="32" xfId="31" applyNumberFormat="1" applyFont="1" applyFill="1" applyBorder="1" applyAlignment="1">
      <alignment horizontal="center" vertical="center" wrapText="1"/>
    </xf>
    <xf numFmtId="0" fontId="24" fillId="24" borderId="21" xfId="0" applyFont="1" applyFill="1" applyBorder="1" applyAlignment="1">
      <alignment vertical="center" wrapText="1"/>
    </xf>
    <xf numFmtId="0" fontId="24" fillId="24" borderId="54" xfId="0" applyFont="1" applyFill="1" applyBorder="1" applyAlignment="1">
      <alignment vertical="center" wrapText="1"/>
    </xf>
    <xf numFmtId="0" fontId="24" fillId="24" borderId="53" xfId="68" applyFont="1" applyFill="1" applyBorder="1" applyAlignment="1">
      <alignment horizontal="justify" vertical="center"/>
      <protection/>
    </xf>
    <xf numFmtId="0" fontId="12" fillId="24" borderId="53" xfId="68" applyFont="1" applyFill="1" applyBorder="1" applyAlignment="1">
      <alignment horizontal="justify" vertical="center"/>
      <protection/>
    </xf>
    <xf numFmtId="0" fontId="12" fillId="24" borderId="10" xfId="68" applyFont="1" applyFill="1" applyBorder="1" applyAlignment="1">
      <alignment horizontal="justify" vertical="center"/>
      <protection/>
    </xf>
    <xf numFmtId="177" fontId="29" fillId="24" borderId="55" xfId="0" applyNumberFormat="1" applyFont="1" applyFill="1" applyBorder="1" applyAlignment="1">
      <alignment horizontal="center" vertical="center" wrapText="1"/>
    </xf>
    <xf numFmtId="10" fontId="29" fillId="24" borderId="37" xfId="31" applyNumberFormat="1" applyFont="1" applyFill="1" applyBorder="1" applyAlignment="1">
      <alignment horizontal="center" vertical="center" wrapText="1"/>
    </xf>
    <xf numFmtId="0" fontId="12" fillId="24" borderId="36" xfId="0" applyFont="1" applyFill="1" applyBorder="1" applyAlignment="1">
      <alignment vertical="center" wrapText="1"/>
    </xf>
    <xf numFmtId="0" fontId="24" fillId="24" borderId="56" xfId="0" applyFont="1" applyFill="1" applyBorder="1" applyAlignment="1">
      <alignment vertical="center" wrapText="1"/>
    </xf>
    <xf numFmtId="177" fontId="28" fillId="24" borderId="39" xfId="0" applyNumberFormat="1" applyFont="1" applyFill="1" applyBorder="1" applyAlignment="1">
      <alignment horizontal="center" vertical="center" wrapText="1"/>
    </xf>
    <xf numFmtId="0" fontId="24" fillId="24" borderId="24" xfId="0" applyFont="1" applyFill="1" applyBorder="1" applyAlignment="1">
      <alignment vertical="center" wrapText="1"/>
    </xf>
    <xf numFmtId="0" fontId="24" fillId="24" borderId="50" xfId="0" applyFont="1" applyFill="1" applyBorder="1" applyAlignment="1">
      <alignment vertical="center" wrapText="1"/>
    </xf>
    <xf numFmtId="0" fontId="24" fillId="24" borderId="36" xfId="0" applyFont="1" applyFill="1" applyBorder="1" applyAlignment="1">
      <alignment vertical="center" wrapText="1"/>
    </xf>
    <xf numFmtId="0" fontId="24" fillId="24" borderId="56" xfId="0" applyFont="1" applyFill="1" applyBorder="1" applyAlignment="1">
      <alignment horizontal="justify" vertical="center"/>
    </xf>
    <xf numFmtId="0" fontId="0" fillId="24" borderId="50" xfId="0" applyFont="1" applyFill="1" applyBorder="1" applyAlignment="1">
      <alignment vertical="center" wrapText="1"/>
    </xf>
    <xf numFmtId="0" fontId="36" fillId="24" borderId="12" xfId="0" applyFont="1" applyFill="1" applyBorder="1" applyAlignment="1">
      <alignment vertical="center" wrapText="1"/>
    </xf>
    <xf numFmtId="0" fontId="0" fillId="24" borderId="51" xfId="0" applyFont="1" applyFill="1" applyBorder="1" applyAlignment="1">
      <alignment vertical="center" wrapText="1"/>
    </xf>
    <xf numFmtId="177" fontId="32" fillId="24" borderId="48" xfId="0" applyNumberFormat="1" applyFont="1" applyFill="1" applyBorder="1" applyAlignment="1">
      <alignment horizontal="center" vertical="center" wrapText="1"/>
    </xf>
    <xf numFmtId="10" fontId="32" fillId="24" borderId="42" xfId="31" applyNumberFormat="1" applyFont="1" applyFill="1" applyBorder="1" applyAlignment="1">
      <alignment horizontal="center" vertical="center" wrapText="1"/>
    </xf>
    <xf numFmtId="0" fontId="36" fillId="24" borderId="21" xfId="0" applyFont="1" applyFill="1" applyBorder="1" applyAlignment="1">
      <alignment vertical="center" wrapText="1"/>
    </xf>
    <xf numFmtId="0" fontId="8" fillId="24" borderId="49" xfId="0" applyFont="1" applyFill="1" applyBorder="1" applyAlignment="1">
      <alignment vertical="center" wrapText="1"/>
    </xf>
    <xf numFmtId="41" fontId="1" fillId="24" borderId="0" xfId="17" applyNumberFormat="1" applyFont="1" applyFill="1" applyBorder="1" applyAlignment="1">
      <alignment horizontal="center" vertical="center" wrapText="1"/>
      <protection/>
    </xf>
    <xf numFmtId="0" fontId="1" fillId="24" borderId="0" xfId="16" applyFont="1" applyFill="1" applyBorder="1" applyAlignment="1">
      <alignment horizontal="left" vertical="center" wrapText="1"/>
      <protection/>
    </xf>
    <xf numFmtId="41" fontId="23" fillId="24" borderId="0" xfId="16" applyNumberFormat="1" applyFont="1" applyFill="1" applyBorder="1" applyAlignment="1">
      <alignment horizontal="center" vertical="center" wrapText="1"/>
      <protection/>
    </xf>
  </cellXfs>
  <cellStyles count="63">
    <cellStyle name="Normal" xfId="0"/>
    <cellStyle name="样式 1" xfId="15"/>
    <cellStyle name="常规_宣传文化常规性项目_预算审核（专项）" xfId="16"/>
    <cellStyle name="常规_各单位宣传文化经费一览表（原）_预算审核（专项）" xfId="17"/>
    <cellStyle name="常规 5" xfId="18"/>
    <cellStyle name="40% - 强调文字颜色 1" xfId="19"/>
    <cellStyle name="60% - 强调文字颜色 4" xfId="20"/>
    <cellStyle name="强调文字颜色 1" xfId="21"/>
    <cellStyle name="适中" xfId="22"/>
    <cellStyle name="20% - 强调文字颜色 6" xfId="23"/>
    <cellStyle name="强调文字颜色 2" xfId="24"/>
    <cellStyle name="汇总" xfId="25"/>
    <cellStyle name="20% - 强调文字颜色 1" xfId="26"/>
    <cellStyle name="40% - 强调文字颜色 4" xfId="27"/>
    <cellStyle name="常规 4" xfId="28"/>
    <cellStyle name="标题 4" xfId="29"/>
    <cellStyle name="标题 2" xfId="30"/>
    <cellStyle name="Percent" xfId="31"/>
    <cellStyle name="警告文本" xfId="32"/>
    <cellStyle name="好_2015年“1+4”文件预算表（汇总）" xfId="33"/>
    <cellStyle name="Comma" xfId="34"/>
    <cellStyle name="Currency" xfId="35"/>
    <cellStyle name="差_预算审核（专项）" xfId="36"/>
    <cellStyle name="差_2015年“1+4”文件预算表（汇总）" xfId="37"/>
    <cellStyle name="好" xfId="38"/>
    <cellStyle name="60% - 强调文字颜色 3" xfId="39"/>
    <cellStyle name="Comma [0]" xfId="40"/>
    <cellStyle name="60% - 强调文字颜色 1" xfId="41"/>
    <cellStyle name="计算" xfId="42"/>
    <cellStyle name="链接单元格" xfId="43"/>
    <cellStyle name="注释" xfId="44"/>
    <cellStyle name="解释性文本" xfId="45"/>
    <cellStyle name="Currency [0]" xfId="46"/>
    <cellStyle name="20% - 强调文字颜色 3" xfId="47"/>
    <cellStyle name="40% - 强调文字颜色 6" xfId="48"/>
    <cellStyle name="输出" xfId="49"/>
    <cellStyle name="Hyperlink" xfId="50"/>
    <cellStyle name="输入" xfId="51"/>
    <cellStyle name="好_文教科2014年部门预算项目支出安排情况表(完整版1011）" xfId="52"/>
    <cellStyle name="标题 1" xfId="53"/>
    <cellStyle name="检查单元格" xfId="54"/>
    <cellStyle name="标题 3" xfId="55"/>
    <cellStyle name="Followed Hyperlink" xfId="56"/>
    <cellStyle name="标题" xfId="57"/>
    <cellStyle name="20% - 强调文字颜色 2" xfId="58"/>
    <cellStyle name="40% - 强调文字颜色 5" xfId="59"/>
    <cellStyle name="40% - 强调文字颜色 2" xfId="60"/>
    <cellStyle name="60% - 强调文字颜色 5" xfId="61"/>
    <cellStyle name="常规 2" xfId="62"/>
    <cellStyle name="60% - 强调文字颜色 2" xfId="63"/>
    <cellStyle name="强调文字颜色 3" xfId="64"/>
    <cellStyle name="40% - 强调文字颜色 3" xfId="65"/>
    <cellStyle name="60% - 强调文字颜色 6" xfId="66"/>
    <cellStyle name="差" xfId="67"/>
    <cellStyle name="常规 3" xfId="68"/>
    <cellStyle name="强调文字颜色 4" xfId="69"/>
    <cellStyle name="20% - 强调文字颜色 4" xfId="70"/>
    <cellStyle name="20% - 强调文字颜色 5" xfId="71"/>
    <cellStyle name="强调文字颜色 6" xfId="72"/>
    <cellStyle name="_ET_STYLE_NoName_00_" xfId="73"/>
    <cellStyle name="差_文教科2014年部门预算项目支出安排情况表(完整版1011）" xfId="74"/>
    <cellStyle name="强调文字颜色 5" xfId="75"/>
    <cellStyle name="好_预算审核（专项）"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8"/>
  <sheetViews>
    <sheetView zoomScale="60" zoomScaleNormal="60" workbookViewId="0" topLeftCell="A1">
      <selection activeCell="L8" sqref="L8"/>
    </sheetView>
  </sheetViews>
  <sheetFormatPr defaultColWidth="8.75390625" defaultRowHeight="14.25"/>
  <cols>
    <col min="1" max="1" width="8.25390625" style="57" customWidth="1"/>
    <col min="2" max="2" width="29.625" style="58" customWidth="1"/>
    <col min="3" max="3" width="12.125" style="57" customWidth="1"/>
    <col min="4" max="4" width="15.625" style="57" customWidth="1"/>
    <col min="5" max="5" width="12.25390625" style="57" customWidth="1"/>
    <col min="6" max="6" width="12.375" style="57" customWidth="1"/>
    <col min="7" max="7" width="31.25390625" style="58" customWidth="1"/>
    <col min="8" max="8" width="90.875" style="59" customWidth="1"/>
    <col min="9" max="10" width="9.00390625" style="58" bestFit="1" customWidth="1"/>
    <col min="11" max="11" width="15.25390625" style="58" bestFit="1" customWidth="1"/>
    <col min="12" max="32" width="9.00390625" style="58" bestFit="1" customWidth="1"/>
    <col min="33" max="16384" width="8.75390625" style="58" customWidth="1"/>
  </cols>
  <sheetData>
    <row r="1" ht="15.75">
      <c r="A1" s="60" t="s">
        <v>0</v>
      </c>
    </row>
    <row r="2" spans="1:8" ht="28.5" customHeight="1">
      <c r="A2" s="61" t="s">
        <v>1</v>
      </c>
      <c r="B2" s="61"/>
      <c r="C2" s="61"/>
      <c r="D2" s="61"/>
      <c r="E2" s="61"/>
      <c r="F2" s="61"/>
      <c r="G2" s="61"/>
      <c r="H2" s="61"/>
    </row>
    <row r="3" spans="1:8" ht="19.5" customHeight="1">
      <c r="A3" s="62" t="s">
        <v>2</v>
      </c>
      <c r="B3" s="62"/>
      <c r="C3" s="63"/>
      <c r="D3" s="63"/>
      <c r="E3" s="63"/>
      <c r="F3" s="63"/>
      <c r="G3" s="109"/>
      <c r="H3" s="110" t="s">
        <v>3</v>
      </c>
    </row>
    <row r="4" spans="1:8" ht="45" customHeight="1">
      <c r="A4" s="64" t="s">
        <v>4</v>
      </c>
      <c r="B4" s="65" t="s">
        <v>5</v>
      </c>
      <c r="C4" s="66" t="s">
        <v>6</v>
      </c>
      <c r="D4" s="66" t="s">
        <v>7</v>
      </c>
      <c r="E4" s="111" t="s">
        <v>8</v>
      </c>
      <c r="F4" s="112"/>
      <c r="G4" s="113" t="s">
        <v>9</v>
      </c>
      <c r="H4" s="114" t="s">
        <v>10</v>
      </c>
    </row>
    <row r="5" spans="1:8" ht="33.75" customHeight="1">
      <c r="A5" s="67"/>
      <c r="B5" s="68"/>
      <c r="C5" s="69"/>
      <c r="D5" s="69"/>
      <c r="E5" s="115" t="s">
        <v>11</v>
      </c>
      <c r="F5" s="116" t="s">
        <v>12</v>
      </c>
      <c r="G5" s="117"/>
      <c r="H5" s="118"/>
    </row>
    <row r="6" spans="1:8" ht="37.5" customHeight="1">
      <c r="A6" s="70" t="s">
        <v>13</v>
      </c>
      <c r="B6" s="71" t="s">
        <v>14</v>
      </c>
      <c r="C6" s="72">
        <f>SUM(C7:C13)</f>
        <v>2613.48</v>
      </c>
      <c r="D6" s="73">
        <f>SUM(D7:D13)</f>
        <v>4214.46</v>
      </c>
      <c r="E6" s="119">
        <f>SUM(E7:E13)</f>
        <v>1600.9799999999998</v>
      </c>
      <c r="F6" s="120">
        <f aca="true" t="shared" si="0" ref="F6:F16">E6/C6</f>
        <v>0.6125855181596951</v>
      </c>
      <c r="G6" s="121"/>
      <c r="H6" s="122"/>
    </row>
    <row r="7" spans="1:8" ht="138.75" customHeight="1">
      <c r="A7" s="74">
        <v>1</v>
      </c>
      <c r="B7" s="75" t="s">
        <v>15</v>
      </c>
      <c r="C7" s="76">
        <v>37.4</v>
      </c>
      <c r="D7" s="77">
        <v>37.4</v>
      </c>
      <c r="E7" s="123">
        <f aca="true" t="shared" si="1" ref="E7:E17">D7-C7</f>
        <v>0</v>
      </c>
      <c r="F7" s="124">
        <f t="shared" si="0"/>
        <v>0</v>
      </c>
      <c r="G7" s="125" t="s">
        <v>16</v>
      </c>
      <c r="H7" s="126" t="s">
        <v>17</v>
      </c>
    </row>
    <row r="8" spans="1:8" s="55" customFormat="1" ht="106.5" customHeight="1">
      <c r="A8" s="78">
        <v>2</v>
      </c>
      <c r="B8" s="79" t="s">
        <v>18</v>
      </c>
      <c r="C8" s="80">
        <v>124</v>
      </c>
      <c r="D8" s="81">
        <v>112</v>
      </c>
      <c r="E8" s="127">
        <f t="shared" si="1"/>
        <v>-12</v>
      </c>
      <c r="F8" s="128">
        <f t="shared" si="0"/>
        <v>-0.0967741935483871</v>
      </c>
      <c r="G8" s="129" t="s">
        <v>19</v>
      </c>
      <c r="H8" s="130" t="s">
        <v>20</v>
      </c>
    </row>
    <row r="9" spans="1:8" s="55" customFormat="1" ht="63.75" customHeight="1">
      <c r="A9" s="78">
        <v>3</v>
      </c>
      <c r="B9" s="79" t="s">
        <v>21</v>
      </c>
      <c r="C9" s="80">
        <v>750</v>
      </c>
      <c r="D9" s="81">
        <v>750</v>
      </c>
      <c r="E9" s="127">
        <f t="shared" si="1"/>
        <v>0</v>
      </c>
      <c r="F9" s="128">
        <f t="shared" si="0"/>
        <v>0</v>
      </c>
      <c r="G9" s="129" t="s">
        <v>16</v>
      </c>
      <c r="H9" s="130" t="s">
        <v>22</v>
      </c>
    </row>
    <row r="10" spans="1:8" s="55" customFormat="1" ht="195.75" customHeight="1">
      <c r="A10" s="78">
        <v>4</v>
      </c>
      <c r="B10" s="79" t="s">
        <v>23</v>
      </c>
      <c r="C10" s="80">
        <v>999</v>
      </c>
      <c r="D10" s="81">
        <v>2530.68</v>
      </c>
      <c r="E10" s="127">
        <f t="shared" si="1"/>
        <v>1531.6799999999998</v>
      </c>
      <c r="F10" s="128">
        <f t="shared" si="0"/>
        <v>1.533213213213213</v>
      </c>
      <c r="G10" s="129" t="s">
        <v>24</v>
      </c>
      <c r="H10" s="130" t="s">
        <v>25</v>
      </c>
    </row>
    <row r="11" spans="1:8" s="55" customFormat="1" ht="102.75" customHeight="1">
      <c r="A11" s="78">
        <v>5</v>
      </c>
      <c r="B11" s="79" t="s">
        <v>26</v>
      </c>
      <c r="C11" s="80">
        <v>32.4</v>
      </c>
      <c r="D11" s="81">
        <v>29.7</v>
      </c>
      <c r="E11" s="127">
        <f t="shared" si="1"/>
        <v>-2.6999999999999993</v>
      </c>
      <c r="F11" s="128">
        <f t="shared" si="0"/>
        <v>-0.08333333333333331</v>
      </c>
      <c r="G11" s="129" t="s">
        <v>27</v>
      </c>
      <c r="H11" s="130" t="s">
        <v>28</v>
      </c>
    </row>
    <row r="12" spans="1:8" s="55" customFormat="1" ht="97.5" customHeight="1">
      <c r="A12" s="79">
        <v>6</v>
      </c>
      <c r="B12" s="79" t="s">
        <v>29</v>
      </c>
      <c r="C12" s="82">
        <v>594</v>
      </c>
      <c r="D12" s="83">
        <v>678</v>
      </c>
      <c r="E12" s="82">
        <f t="shared" si="1"/>
        <v>84</v>
      </c>
      <c r="F12" s="131">
        <f t="shared" si="0"/>
        <v>0.1414141414141414</v>
      </c>
      <c r="G12" s="129" t="s">
        <v>30</v>
      </c>
      <c r="H12" s="132" t="s">
        <v>31</v>
      </c>
    </row>
    <row r="13" spans="1:8" s="55" customFormat="1" ht="49.5" customHeight="1">
      <c r="A13" s="79">
        <v>7</v>
      </c>
      <c r="B13" s="79" t="s">
        <v>32</v>
      </c>
      <c r="C13" s="82">
        <v>76.68</v>
      </c>
      <c r="D13" s="83">
        <v>76.68</v>
      </c>
      <c r="E13" s="82">
        <f t="shared" si="1"/>
        <v>0</v>
      </c>
      <c r="F13" s="131">
        <f t="shared" si="0"/>
        <v>0</v>
      </c>
      <c r="G13" s="129" t="s">
        <v>16</v>
      </c>
      <c r="H13" s="133" t="s">
        <v>33</v>
      </c>
    </row>
    <row r="14" spans="1:8" s="55" customFormat="1" ht="57" customHeight="1">
      <c r="A14" s="67" t="s">
        <v>34</v>
      </c>
      <c r="B14" s="68" t="s">
        <v>35</v>
      </c>
      <c r="C14" s="84">
        <f>C15+C16+C17+C18</f>
        <v>2897.5</v>
      </c>
      <c r="D14" s="85">
        <f>D15+D16+D17+D18</f>
        <v>1654.3</v>
      </c>
      <c r="E14" s="134">
        <f t="shared" si="1"/>
        <v>-1243.2</v>
      </c>
      <c r="F14" s="135">
        <f t="shared" si="0"/>
        <v>-0.4290595340811044</v>
      </c>
      <c r="G14" s="136"/>
      <c r="H14" s="137"/>
    </row>
    <row r="15" spans="1:8" s="55" customFormat="1" ht="216.75" customHeight="1">
      <c r="A15" s="74">
        <v>1</v>
      </c>
      <c r="B15" s="75" t="s">
        <v>36</v>
      </c>
      <c r="C15" s="76">
        <v>2819</v>
      </c>
      <c r="D15" s="77">
        <v>1381</v>
      </c>
      <c r="E15" s="123">
        <f t="shared" si="1"/>
        <v>-1438</v>
      </c>
      <c r="F15" s="124">
        <f t="shared" si="0"/>
        <v>-0.5101099680737851</v>
      </c>
      <c r="G15" s="125" t="s">
        <v>37</v>
      </c>
      <c r="H15" s="126" t="s">
        <v>38</v>
      </c>
    </row>
    <row r="16" spans="1:8" s="55" customFormat="1" ht="139.5" customHeight="1">
      <c r="A16" s="78">
        <v>2</v>
      </c>
      <c r="B16" s="79" t="s">
        <v>39</v>
      </c>
      <c r="C16" s="80">
        <v>78.5</v>
      </c>
      <c r="D16" s="81">
        <v>78.5</v>
      </c>
      <c r="E16" s="127">
        <f t="shared" si="1"/>
        <v>0</v>
      </c>
      <c r="F16" s="128">
        <f t="shared" si="0"/>
        <v>0</v>
      </c>
      <c r="G16" s="129" t="s">
        <v>16</v>
      </c>
      <c r="H16" s="138" t="s">
        <v>40</v>
      </c>
    </row>
    <row r="17" spans="1:8" s="55" customFormat="1" ht="249.75" customHeight="1">
      <c r="A17" s="78">
        <v>3</v>
      </c>
      <c r="B17" s="79" t="s">
        <v>41</v>
      </c>
      <c r="C17" s="80">
        <v>0</v>
      </c>
      <c r="D17" s="81">
        <v>150</v>
      </c>
      <c r="E17" s="127">
        <f t="shared" si="1"/>
        <v>150</v>
      </c>
      <c r="F17" s="128">
        <v>0</v>
      </c>
      <c r="G17" s="132" t="s">
        <v>42</v>
      </c>
      <c r="H17" s="139" t="s">
        <v>43</v>
      </c>
    </row>
    <row r="18" spans="1:8" s="55" customFormat="1" ht="157.5" customHeight="1">
      <c r="A18" s="79">
        <v>4</v>
      </c>
      <c r="B18" s="79" t="s">
        <v>44</v>
      </c>
      <c r="C18" s="82">
        <v>0</v>
      </c>
      <c r="D18" s="83">
        <v>44.8</v>
      </c>
      <c r="E18" s="82">
        <v>44.8</v>
      </c>
      <c r="F18" s="131">
        <v>0</v>
      </c>
      <c r="G18" s="132" t="s">
        <v>45</v>
      </c>
      <c r="H18" s="140" t="s">
        <v>46</v>
      </c>
    </row>
    <row r="19" spans="1:8" s="55" customFormat="1" ht="60" customHeight="1">
      <c r="A19" s="86" t="s">
        <v>47</v>
      </c>
      <c r="B19" s="87" t="s">
        <v>48</v>
      </c>
      <c r="C19" s="84">
        <v>15</v>
      </c>
      <c r="D19" s="85">
        <v>15</v>
      </c>
      <c r="E19" s="134">
        <f>D19-C19</f>
        <v>0</v>
      </c>
      <c r="F19" s="135">
        <f aca="true" t="shared" si="2" ref="F19:F27">E19/C19</f>
        <v>0</v>
      </c>
      <c r="G19" s="136"/>
      <c r="H19" s="137"/>
    </row>
    <row r="20" spans="1:8" s="55" customFormat="1" ht="120" customHeight="1">
      <c r="A20" s="88">
        <v>1</v>
      </c>
      <c r="B20" s="89" t="s">
        <v>49</v>
      </c>
      <c r="C20" s="90">
        <v>15</v>
      </c>
      <c r="D20" s="91">
        <v>15</v>
      </c>
      <c r="E20" s="141">
        <f>D20-C20</f>
        <v>0</v>
      </c>
      <c r="F20" s="142">
        <f t="shared" si="2"/>
        <v>0</v>
      </c>
      <c r="G20" s="143" t="s">
        <v>16</v>
      </c>
      <c r="H20" s="144" t="s">
        <v>50</v>
      </c>
    </row>
    <row r="21" spans="1:8" s="55" customFormat="1" ht="55.5" customHeight="1">
      <c r="A21" s="92" t="s">
        <v>51</v>
      </c>
      <c r="B21" s="93" t="s">
        <v>52</v>
      </c>
      <c r="C21" s="94">
        <v>150</v>
      </c>
      <c r="D21" s="95">
        <f>D22</f>
        <v>174.1</v>
      </c>
      <c r="E21" s="145">
        <f>D21-C21</f>
        <v>24.099999999999994</v>
      </c>
      <c r="F21" s="120">
        <f t="shared" si="2"/>
        <v>0.16066666666666662</v>
      </c>
      <c r="G21" s="146"/>
      <c r="H21" s="147"/>
    </row>
    <row r="22" spans="1:8" s="55" customFormat="1" ht="378.75" customHeight="1">
      <c r="A22" s="88">
        <v>1</v>
      </c>
      <c r="B22" s="89" t="s">
        <v>53</v>
      </c>
      <c r="C22" s="90">
        <v>150</v>
      </c>
      <c r="D22" s="91">
        <v>174.1</v>
      </c>
      <c r="E22" s="141">
        <f>D22-C22</f>
        <v>24.099999999999994</v>
      </c>
      <c r="F22" s="142">
        <f t="shared" si="2"/>
        <v>0.16066666666666662</v>
      </c>
      <c r="G22" s="143" t="s">
        <v>54</v>
      </c>
      <c r="H22" s="144" t="s">
        <v>55</v>
      </c>
    </row>
    <row r="23" spans="1:8" s="55" customFormat="1" ht="51.75" customHeight="1">
      <c r="A23" s="92" t="s">
        <v>56</v>
      </c>
      <c r="B23" s="71" t="s">
        <v>57</v>
      </c>
      <c r="C23" s="94">
        <f>C24</f>
        <v>800</v>
      </c>
      <c r="D23" s="95">
        <f>D24</f>
        <v>0</v>
      </c>
      <c r="E23" s="145">
        <f>E24</f>
        <v>-800</v>
      </c>
      <c r="F23" s="120">
        <f t="shared" si="2"/>
        <v>-1</v>
      </c>
      <c r="G23" s="146"/>
      <c r="H23" s="147"/>
    </row>
    <row r="24" spans="1:8" s="55" customFormat="1" ht="54" customHeight="1">
      <c r="A24" s="88">
        <v>1</v>
      </c>
      <c r="B24" s="89" t="s">
        <v>58</v>
      </c>
      <c r="C24" s="90">
        <v>800</v>
      </c>
      <c r="D24" s="91">
        <v>0</v>
      </c>
      <c r="E24" s="141">
        <f>D24-C24</f>
        <v>-800</v>
      </c>
      <c r="F24" s="142">
        <f t="shared" si="2"/>
        <v>-1</v>
      </c>
      <c r="G24" s="148" t="s">
        <v>59</v>
      </c>
      <c r="H24" s="149"/>
    </row>
    <row r="25" spans="1:8" s="55" customFormat="1" ht="42" customHeight="1">
      <c r="A25" s="92" t="s">
        <v>60</v>
      </c>
      <c r="B25" s="71" t="s">
        <v>61</v>
      </c>
      <c r="C25" s="94">
        <f>C26</f>
        <v>100.75</v>
      </c>
      <c r="D25" s="95">
        <v>34.52</v>
      </c>
      <c r="E25" s="145">
        <f>D25-C25</f>
        <v>-66.22999999999999</v>
      </c>
      <c r="F25" s="120">
        <f t="shared" si="2"/>
        <v>-0.6573697270471462</v>
      </c>
      <c r="G25" s="146"/>
      <c r="H25" s="150"/>
    </row>
    <row r="26" spans="1:8" s="55" customFormat="1" ht="45" customHeight="1">
      <c r="A26" s="74">
        <v>1</v>
      </c>
      <c r="B26" s="75" t="s">
        <v>62</v>
      </c>
      <c r="C26" s="76">
        <v>100.75</v>
      </c>
      <c r="D26" s="77">
        <v>34.52</v>
      </c>
      <c r="E26" s="123">
        <f>D26-C26</f>
        <v>-66.22999999999999</v>
      </c>
      <c r="F26" s="124">
        <f t="shared" si="2"/>
        <v>-0.6573697270471462</v>
      </c>
      <c r="G26" s="151"/>
      <c r="H26" s="152"/>
    </row>
    <row r="27" spans="1:8" s="55" customFormat="1" ht="49.5" customHeight="1">
      <c r="A27" s="96" t="s">
        <v>63</v>
      </c>
      <c r="B27" s="97"/>
      <c r="C27" s="98">
        <f>C6+C14+C19+C21+C23+C25</f>
        <v>6576.73</v>
      </c>
      <c r="D27" s="99">
        <f>D6+D14+D19+D21+D23+D25</f>
        <v>6092.380000000001</v>
      </c>
      <c r="E27" s="153">
        <f>E6+E14+E19+E21+E23+E25</f>
        <v>-484.35000000000025</v>
      </c>
      <c r="F27" s="154">
        <f t="shared" si="2"/>
        <v>-0.07364602165513869</v>
      </c>
      <c r="G27" s="155"/>
      <c r="H27" s="156"/>
    </row>
    <row r="28" spans="1:8" s="55" customFormat="1" ht="31.5" customHeight="1">
      <c r="A28" s="100"/>
      <c r="B28" s="17"/>
      <c r="C28" s="101"/>
      <c r="D28" s="101"/>
      <c r="E28" s="101"/>
      <c r="F28" s="101"/>
      <c r="G28" s="17"/>
      <c r="H28" s="17"/>
    </row>
    <row r="29" spans="1:8" s="55" customFormat="1" ht="31.5" customHeight="1">
      <c r="A29" s="102"/>
      <c r="B29" s="103"/>
      <c r="C29" s="104"/>
      <c r="D29" s="104"/>
      <c r="E29" s="104"/>
      <c r="F29" s="104"/>
      <c r="G29" s="104"/>
      <c r="H29" s="157"/>
    </row>
    <row r="30" spans="1:8" s="55" customFormat="1" ht="31.5" customHeight="1">
      <c r="A30" s="102"/>
      <c r="B30" s="103"/>
      <c r="C30" s="104"/>
      <c r="D30" s="104"/>
      <c r="E30" s="104"/>
      <c r="F30" s="104"/>
      <c r="G30" s="158"/>
      <c r="H30" s="157"/>
    </row>
    <row r="31" spans="1:8" s="55" customFormat="1" ht="31.5" customHeight="1">
      <c r="A31" s="102"/>
      <c r="B31" s="103"/>
      <c r="C31" s="104"/>
      <c r="D31" s="104"/>
      <c r="E31" s="104"/>
      <c r="F31" s="104"/>
      <c r="G31" s="158"/>
      <c r="H31" s="157"/>
    </row>
    <row r="32" spans="1:8" s="55" customFormat="1" ht="31.5" customHeight="1">
      <c r="A32" s="102"/>
      <c r="B32" s="103"/>
      <c r="C32" s="104"/>
      <c r="D32" s="104"/>
      <c r="E32" s="104"/>
      <c r="F32" s="104"/>
      <c r="G32" s="158"/>
      <c r="H32" s="157"/>
    </row>
    <row r="33" spans="1:8" s="55" customFormat="1" ht="31.5" customHeight="1">
      <c r="A33" s="102"/>
      <c r="B33" s="103"/>
      <c r="C33" s="104"/>
      <c r="D33" s="104"/>
      <c r="E33" s="104"/>
      <c r="F33" s="104"/>
      <c r="G33" s="158"/>
      <c r="H33" s="157"/>
    </row>
    <row r="34" spans="1:8" s="55" customFormat="1" ht="31.5" customHeight="1">
      <c r="A34" s="102"/>
      <c r="B34" s="103"/>
      <c r="C34" s="104"/>
      <c r="D34" s="104"/>
      <c r="E34" s="104"/>
      <c r="F34" s="104"/>
      <c r="G34" s="158"/>
      <c r="H34" s="157"/>
    </row>
    <row r="35" spans="1:8" s="55" customFormat="1" ht="31.5" customHeight="1">
      <c r="A35" s="102"/>
      <c r="B35" s="103"/>
      <c r="C35" s="104"/>
      <c r="D35" s="104"/>
      <c r="E35" s="104"/>
      <c r="F35" s="104"/>
      <c r="G35" s="158"/>
      <c r="H35" s="157"/>
    </row>
    <row r="36" spans="1:8" s="55" customFormat="1" ht="31.5" customHeight="1">
      <c r="A36" s="102"/>
      <c r="B36" s="103"/>
      <c r="C36" s="104"/>
      <c r="D36" s="104"/>
      <c r="E36" s="104"/>
      <c r="F36" s="104"/>
      <c r="G36" s="104"/>
      <c r="H36" s="157"/>
    </row>
    <row r="37" spans="1:8" s="56" customFormat="1" ht="31.5" customHeight="1">
      <c r="A37" s="105"/>
      <c r="B37" s="106"/>
      <c r="C37" s="105"/>
      <c r="D37" s="105"/>
      <c r="E37" s="105"/>
      <c r="F37" s="105"/>
      <c r="G37" s="106"/>
      <c r="H37" s="159"/>
    </row>
    <row r="38" spans="1:8" ht="15.75">
      <c r="A38" s="107"/>
      <c r="B38" s="108"/>
      <c r="C38" s="107"/>
      <c r="D38" s="107"/>
      <c r="E38" s="107"/>
      <c r="F38" s="107"/>
      <c r="G38" s="108"/>
      <c r="H38" s="108"/>
    </row>
  </sheetData>
  <sheetProtection/>
  <mergeCells count="10">
    <mergeCell ref="A2:H2"/>
    <mergeCell ref="A3:B3"/>
    <mergeCell ref="E4:F4"/>
    <mergeCell ref="A27:B27"/>
    <mergeCell ref="A4:A5"/>
    <mergeCell ref="B4:B5"/>
    <mergeCell ref="C4:C5"/>
    <mergeCell ref="D4:D5"/>
    <mergeCell ref="G4:G5"/>
    <mergeCell ref="H4:H5"/>
  </mergeCells>
  <printOptions horizontalCentered="1"/>
  <pageMargins left="0.2361111111111111" right="0.15694444444444444" top="0.3145833333333333" bottom="0.2361111111111111" header="0.275" footer="0.15694444444444444"/>
  <pageSetup horizontalDpi="600" verticalDpi="600" orientation="landscape" paperSize="8" scale="90"/>
  <rowBreaks count="1" manualBreakCount="1">
    <brk id="18"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J13"/>
  <sheetViews>
    <sheetView showGridLines="0" tabSelected="1" zoomScale="70" zoomScaleNormal="70" workbookViewId="0" topLeftCell="A9">
      <selection activeCell="I10" sqref="I10"/>
    </sheetView>
  </sheetViews>
  <sheetFormatPr defaultColWidth="9.00390625" defaultRowHeight="14.25"/>
  <cols>
    <col min="1" max="1" width="15.375" style="22" customWidth="1"/>
    <col min="2" max="2" width="8.25390625" style="23" customWidth="1"/>
    <col min="3" max="3" width="37.75390625" style="24" customWidth="1"/>
    <col min="4" max="4" width="29.625" style="24" customWidth="1"/>
    <col min="5" max="5" width="15.625" style="25" customWidth="1"/>
    <col min="6" max="6" width="26.375" style="25" customWidth="1"/>
    <col min="7" max="7" width="115.50390625" style="26" customWidth="1"/>
    <col min="8" max="8" width="1.00390625" style="24" hidden="1" customWidth="1"/>
    <col min="9" max="10" width="29.625" style="24" customWidth="1"/>
    <col min="11" max="11" width="9.00390625" style="24" customWidth="1"/>
    <col min="12" max="12" width="9.625" style="24" bestFit="1" customWidth="1"/>
    <col min="13" max="13" width="9.00390625" style="24" customWidth="1"/>
    <col min="14" max="14" width="17.125" style="24" bestFit="1" customWidth="1"/>
    <col min="15" max="16384" width="9.00390625" style="24" customWidth="1"/>
  </cols>
  <sheetData>
    <row r="1" spans="1:10" ht="60.75" customHeight="1">
      <c r="A1" s="27" t="s">
        <v>64</v>
      </c>
      <c r="B1" s="28"/>
      <c r="C1" s="28"/>
      <c r="D1" s="28"/>
      <c r="E1" s="28"/>
      <c r="F1" s="28"/>
      <c r="G1" s="28"/>
      <c r="H1" s="28"/>
      <c r="I1" s="28"/>
      <c r="J1" s="28"/>
    </row>
    <row r="2" spans="1:10" ht="33.75" customHeight="1">
      <c r="A2" s="29" t="s">
        <v>65</v>
      </c>
      <c r="B2" s="30"/>
      <c r="C2" s="31"/>
      <c r="D2" s="31"/>
      <c r="E2" s="31"/>
      <c r="F2" s="31"/>
      <c r="G2" s="41" t="s">
        <v>3</v>
      </c>
      <c r="H2" s="41"/>
      <c r="I2" s="41"/>
      <c r="J2" s="41"/>
    </row>
    <row r="3" spans="1:10" ht="42" customHeight="1">
      <c r="A3" s="32" t="s">
        <v>66</v>
      </c>
      <c r="B3" s="33" t="s">
        <v>4</v>
      </c>
      <c r="C3" s="33" t="s">
        <v>67</v>
      </c>
      <c r="D3" s="33" t="s">
        <v>68</v>
      </c>
      <c r="E3" s="33" t="s">
        <v>69</v>
      </c>
      <c r="F3" s="33" t="s">
        <v>70</v>
      </c>
      <c r="G3" s="33" t="s">
        <v>71</v>
      </c>
      <c r="H3" s="42"/>
      <c r="I3" s="33" t="s">
        <v>72</v>
      </c>
      <c r="J3" s="33" t="s">
        <v>73</v>
      </c>
    </row>
    <row r="4" spans="1:10" s="21" customFormat="1" ht="20.25" customHeight="1">
      <c r="A4" s="32"/>
      <c r="B4" s="33"/>
      <c r="C4" s="33"/>
      <c r="D4" s="33"/>
      <c r="E4" s="33"/>
      <c r="F4" s="33"/>
      <c r="G4" s="33"/>
      <c r="H4" s="42"/>
      <c r="I4" s="33"/>
      <c r="J4" s="33"/>
    </row>
    <row r="5" spans="1:10" ht="50.25" customHeight="1">
      <c r="A5" s="34" t="s">
        <v>74</v>
      </c>
      <c r="B5" s="34"/>
      <c r="C5" s="34"/>
      <c r="D5" s="34"/>
      <c r="E5" s="43">
        <f>SUM(E6:E13)</f>
        <v>5446</v>
      </c>
      <c r="F5" s="44">
        <v>0.95</v>
      </c>
      <c r="G5" s="45"/>
      <c r="H5" s="32" t="s">
        <v>75</v>
      </c>
      <c r="I5" s="42"/>
      <c r="J5" s="42"/>
    </row>
    <row r="6" spans="1:10" ht="228" customHeight="1">
      <c r="A6" s="35" t="s">
        <v>76</v>
      </c>
      <c r="B6" s="34">
        <v>1</v>
      </c>
      <c r="C6" s="36" t="s">
        <v>77</v>
      </c>
      <c r="D6" s="37" t="s">
        <v>78</v>
      </c>
      <c r="E6" s="46">
        <v>341.5</v>
      </c>
      <c r="F6" s="47">
        <v>0.8042459736456807</v>
      </c>
      <c r="G6" s="48" t="s">
        <v>79</v>
      </c>
      <c r="H6" s="37"/>
      <c r="I6" s="37" t="s">
        <v>80</v>
      </c>
      <c r="J6" s="37" t="s">
        <v>81</v>
      </c>
    </row>
    <row r="7" spans="1:10" ht="138.75" customHeight="1">
      <c r="A7" s="38"/>
      <c r="B7" s="34">
        <v>2</v>
      </c>
      <c r="C7" s="36" t="s">
        <v>82</v>
      </c>
      <c r="D7" s="37" t="s">
        <v>78</v>
      </c>
      <c r="E7" s="46">
        <v>350</v>
      </c>
      <c r="F7" s="49">
        <v>0.96</v>
      </c>
      <c r="G7" s="50" t="s">
        <v>83</v>
      </c>
      <c r="H7" s="37"/>
      <c r="I7" s="37" t="s">
        <v>80</v>
      </c>
      <c r="J7" s="37" t="s">
        <v>81</v>
      </c>
    </row>
    <row r="8" spans="1:10" ht="201.75" customHeight="1">
      <c r="A8" s="38"/>
      <c r="B8" s="34">
        <v>3</v>
      </c>
      <c r="C8" s="36" t="s">
        <v>29</v>
      </c>
      <c r="D8" s="37" t="s">
        <v>84</v>
      </c>
      <c r="E8" s="46">
        <v>250.21</v>
      </c>
      <c r="F8" s="51">
        <v>0.8182566644019025</v>
      </c>
      <c r="G8" s="52" t="s">
        <v>85</v>
      </c>
      <c r="H8" s="37"/>
      <c r="I8" s="54" t="s">
        <v>86</v>
      </c>
      <c r="J8" s="54" t="s">
        <v>87</v>
      </c>
    </row>
    <row r="9" spans="1:10" ht="114" customHeight="1">
      <c r="A9" s="38"/>
      <c r="B9" s="34">
        <v>4</v>
      </c>
      <c r="C9" s="36" t="s">
        <v>88</v>
      </c>
      <c r="D9" s="37" t="s">
        <v>84</v>
      </c>
      <c r="E9" s="46">
        <v>19.08</v>
      </c>
      <c r="F9" s="51">
        <v>0.27903705450733757</v>
      </c>
      <c r="G9" s="52" t="s">
        <v>89</v>
      </c>
      <c r="H9" s="37"/>
      <c r="I9" s="37" t="s">
        <v>90</v>
      </c>
      <c r="J9" s="37" t="s">
        <v>91</v>
      </c>
    </row>
    <row r="10" spans="1:10" ht="153" customHeight="1">
      <c r="A10" s="39"/>
      <c r="B10" s="34">
        <v>5</v>
      </c>
      <c r="C10" s="36" t="s">
        <v>92</v>
      </c>
      <c r="D10" s="37" t="s">
        <v>84</v>
      </c>
      <c r="E10" s="46">
        <v>3627.21</v>
      </c>
      <c r="F10" s="51">
        <v>0.9999338334422324</v>
      </c>
      <c r="G10" s="52" t="s">
        <v>93</v>
      </c>
      <c r="H10" s="37" t="s">
        <v>94</v>
      </c>
      <c r="I10" s="54" t="s">
        <v>86</v>
      </c>
      <c r="J10" s="54" t="s">
        <v>87</v>
      </c>
    </row>
    <row r="11" spans="1:10" ht="186.75" customHeight="1">
      <c r="A11" s="35" t="s">
        <v>95</v>
      </c>
      <c r="B11" s="34">
        <v>6</v>
      </c>
      <c r="C11" s="36" t="s">
        <v>96</v>
      </c>
      <c r="D11" s="37" t="s">
        <v>84</v>
      </c>
      <c r="E11" s="46">
        <v>22</v>
      </c>
      <c r="F11" s="51">
        <v>0.9390909090909091</v>
      </c>
      <c r="G11" s="48" t="s">
        <v>97</v>
      </c>
      <c r="H11" s="37" t="s">
        <v>98</v>
      </c>
      <c r="I11" s="37" t="s">
        <v>99</v>
      </c>
      <c r="J11" s="37" t="s">
        <v>100</v>
      </c>
    </row>
    <row r="12" spans="1:10" ht="130.5" customHeight="1">
      <c r="A12" s="38"/>
      <c r="B12" s="34">
        <v>7</v>
      </c>
      <c r="C12" s="36" t="s">
        <v>101</v>
      </c>
      <c r="D12" s="37" t="s">
        <v>84</v>
      </c>
      <c r="E12" s="46">
        <v>136</v>
      </c>
      <c r="F12" s="53" t="s">
        <v>102</v>
      </c>
      <c r="G12" s="48" t="s">
        <v>103</v>
      </c>
      <c r="H12" s="37" t="s">
        <v>104</v>
      </c>
      <c r="I12" s="37" t="s">
        <v>105</v>
      </c>
      <c r="J12" s="37" t="s">
        <v>106</v>
      </c>
    </row>
    <row r="13" spans="1:10" ht="204.75" customHeight="1">
      <c r="A13" s="40" t="s">
        <v>107</v>
      </c>
      <c r="B13" s="34">
        <v>8</v>
      </c>
      <c r="C13" s="37" t="s">
        <v>108</v>
      </c>
      <c r="D13" s="37" t="s">
        <v>109</v>
      </c>
      <c r="E13" s="46">
        <v>700</v>
      </c>
      <c r="F13" s="49">
        <v>0.9985714285714286</v>
      </c>
      <c r="G13" s="48" t="s">
        <v>110</v>
      </c>
      <c r="H13" s="37" t="s">
        <v>111</v>
      </c>
      <c r="I13" s="37" t="s">
        <v>112</v>
      </c>
      <c r="J13" s="37" t="s">
        <v>113</v>
      </c>
    </row>
  </sheetData>
  <sheetProtection/>
  <mergeCells count="14">
    <mergeCell ref="A1:J1"/>
    <mergeCell ref="G2:J2"/>
    <mergeCell ref="A5:D5"/>
    <mergeCell ref="A3:A4"/>
    <mergeCell ref="A6:A10"/>
    <mergeCell ref="A11:A12"/>
    <mergeCell ref="B3:B4"/>
    <mergeCell ref="C3:C4"/>
    <mergeCell ref="D3:D4"/>
    <mergeCell ref="E3:E4"/>
    <mergeCell ref="F3:F4"/>
    <mergeCell ref="G3:G4"/>
    <mergeCell ref="I3:I4"/>
    <mergeCell ref="J3:J4"/>
  </mergeCells>
  <printOptions horizontalCentered="1"/>
  <pageMargins left="0.2362204724409449" right="0.15748031496062992" top="0.31496062992125984" bottom="0.2362204724409449" header="0.2755905511811024" footer="0.15748031496062992"/>
  <pageSetup fitToHeight="1" fitToWidth="1" horizontalDpi="600" verticalDpi="600" orientation="landscape" paperSize="8" scale="64"/>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dimension ref="A1:F7"/>
  <sheetViews>
    <sheetView zoomScaleSheetLayoutView="100" workbookViewId="0" topLeftCell="A1">
      <selection activeCell="A1" sqref="A1:IV16384"/>
    </sheetView>
  </sheetViews>
  <sheetFormatPr defaultColWidth="8.00390625" defaultRowHeight="14.25"/>
  <cols>
    <col min="1" max="1" width="23.25390625" style="2" customWidth="1"/>
    <col min="2" max="2" width="27.875" style="2" customWidth="1"/>
    <col min="3" max="3" width="20.75390625" style="2" customWidth="1"/>
    <col min="4" max="4" width="30.375" style="2" customWidth="1"/>
    <col min="5" max="5" width="17.625" style="2" customWidth="1"/>
    <col min="6" max="6" width="21.875" style="2" customWidth="1"/>
    <col min="7" max="16384" width="8.00390625" style="2" customWidth="1"/>
  </cols>
  <sheetData>
    <row r="1" ht="28.5" customHeight="1">
      <c r="A1" s="3" t="s">
        <v>114</v>
      </c>
    </row>
    <row r="2" spans="1:6" ht="48.75" customHeight="1">
      <c r="A2" s="4" t="s">
        <v>115</v>
      </c>
      <c r="B2" s="4"/>
      <c r="C2" s="4"/>
      <c r="D2" s="4"/>
      <c r="E2" s="4"/>
      <c r="F2" s="4"/>
    </row>
    <row r="3" spans="1:6" ht="15.75">
      <c r="A3" s="5" t="s">
        <v>116</v>
      </c>
      <c r="B3" s="5"/>
      <c r="C3" s="5"/>
      <c r="D3" s="6"/>
      <c r="E3" s="16"/>
      <c r="F3" s="17" t="s">
        <v>3</v>
      </c>
    </row>
    <row r="4" spans="1:6" ht="60.75" customHeight="1">
      <c r="A4" s="7" t="s">
        <v>117</v>
      </c>
      <c r="B4" s="7" t="s">
        <v>118</v>
      </c>
      <c r="C4" s="7" t="s">
        <v>119</v>
      </c>
      <c r="D4" s="7" t="s">
        <v>120</v>
      </c>
      <c r="E4" s="18" t="s">
        <v>121</v>
      </c>
      <c r="F4" s="18" t="s">
        <v>122</v>
      </c>
    </row>
    <row r="5" spans="1:6" ht="66" customHeight="1">
      <c r="A5" s="8">
        <v>2296002</v>
      </c>
      <c r="B5" s="9" t="s">
        <v>62</v>
      </c>
      <c r="C5" s="9">
        <v>100.75</v>
      </c>
      <c r="D5" s="10" t="s">
        <v>123</v>
      </c>
      <c r="E5" s="19">
        <v>20</v>
      </c>
      <c r="F5" s="10" t="s">
        <v>124</v>
      </c>
    </row>
    <row r="6" spans="1:6" ht="57" customHeight="1">
      <c r="A6" s="11"/>
      <c r="B6" s="12"/>
      <c r="C6" s="12"/>
      <c r="D6" s="10" t="s">
        <v>125</v>
      </c>
      <c r="E6" s="19">
        <v>80.75</v>
      </c>
      <c r="F6" s="19"/>
    </row>
    <row r="7" spans="1:6" s="1" customFormat="1" ht="57" customHeight="1">
      <c r="A7" s="13" t="s">
        <v>126</v>
      </c>
      <c r="B7" s="14"/>
      <c r="C7" s="15">
        <f>C5-E7</f>
        <v>0</v>
      </c>
      <c r="D7" s="7" t="s">
        <v>127</v>
      </c>
      <c r="E7" s="18">
        <f>SUM(E5:E6)</f>
        <v>100.75</v>
      </c>
      <c r="F7" s="20"/>
    </row>
  </sheetData>
  <sheetProtection/>
  <mergeCells count="6">
    <mergeCell ref="A2:F2"/>
    <mergeCell ref="A3:C3"/>
    <mergeCell ref="A7:B7"/>
    <mergeCell ref="A5:A6"/>
    <mergeCell ref="B5:B6"/>
    <mergeCell ref="C5:C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民政局收发文</cp:lastModifiedBy>
  <cp:lastPrinted>2021-06-17T14:51:51Z</cp:lastPrinted>
  <dcterms:created xsi:type="dcterms:W3CDTF">2015-01-12T11:00:06Z</dcterms:created>
  <dcterms:modified xsi:type="dcterms:W3CDTF">2023-06-15T16:42:54Z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2052-11.8.2.11681</vt:lpwstr>
  </property>
  <property fmtid="{D5CDD505-2E9C-101B-9397-08002B2CF9AE}" pid="3" name="I">
    <vt:lpwstr>F97DD7EBD0E240388EA9CC8A6A766F2D</vt:lpwstr>
  </property>
  <property fmtid="{D5CDD505-2E9C-101B-9397-08002B2CF9AE}" pid="4" name="퀀_generated_2.-2147483648">
    <vt:i4>2052</vt:i4>
  </property>
</Properties>
</file>