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明细" sheetId="1" r:id="rId1"/>
    <sheet name="街道" sheetId="2" r:id="rId2"/>
    <sheet name="企业" sheetId="3" r:id="rId3"/>
    <sheet name="明细 (2)" sheetId="4" state="hidden" r:id="rId4"/>
  </sheets>
  <definedNames>
    <definedName name="_xlnm._FilterDatabase" localSheetId="0" hidden="1">明细!$A$2:$K$181</definedName>
    <definedName name="_xlnm._FilterDatabase" localSheetId="3" hidden="1">'明细 (2)'!$A$2:$K$191</definedName>
    <definedName name="_xlnm.Print_Area" localSheetId="0">明细!$A:$K</definedName>
    <definedName name="_xlnm.Print_Titles" localSheetId="0">明细!$2:$2</definedName>
    <definedName name="_xlnm.Print_Area" localSheetId="3">'明细 (2)'!$A:$K</definedName>
    <definedName name="_xlnm.Print_Titles" localSheetId="3">'明细 (2)'!$2:$2</definedName>
  </definedNames>
  <calcPr calcId="144525"/>
</workbook>
</file>

<file path=xl/sharedStrings.xml><?xml version="1.0" encoding="utf-8"?>
<sst xmlns="http://schemas.openxmlformats.org/spreadsheetml/2006/main" count="3196" uniqueCount="1067">
  <si>
    <t>龙岗区具有资质的燃气储配站、供应站、服务点名单（地址为营业执照注册地址）</t>
  </si>
  <si>
    <t>序号</t>
  </si>
  <si>
    <t>街道</t>
  </si>
  <si>
    <t>单位名称</t>
  </si>
  <si>
    <t>地址</t>
  </si>
  <si>
    <t>站点类别</t>
  </si>
  <si>
    <t>种类</t>
  </si>
  <si>
    <t>执照负责人</t>
  </si>
  <si>
    <t>安全负责人</t>
  </si>
  <si>
    <t>位置坐标</t>
  </si>
  <si>
    <t>是否正常营业</t>
  </si>
  <si>
    <t>备注</t>
  </si>
  <si>
    <t>吉华街道</t>
  </si>
  <si>
    <t>深圳龙岗顺威煤气有限公司储配站</t>
  </si>
  <si>
    <t>深圳市龙岗区吉华街道水径社区秀峰路口02号顺威煤气公司办公室101</t>
  </si>
  <si>
    <t>储配站</t>
  </si>
  <si>
    <t>纪中宁28576711</t>
  </si>
  <si>
    <t>王瑶2852207113602550872</t>
  </si>
  <si>
    <t>X=119414；Y=29953</t>
  </si>
  <si>
    <t>横岗街道</t>
  </si>
  <si>
    <t>深圳市燕山燕鹏石化有限公司横岗液化气储配充装站</t>
  </si>
  <si>
    <t>深圳市龙岗区横岗街道六约深坑村北面山坡</t>
  </si>
  <si>
    <t>李新峰13924621335</t>
  </si>
  <si>
    <t>王忠13560790796</t>
  </si>
  <si>
    <t>X=126263；Y=30243</t>
  </si>
  <si>
    <t>园山街道</t>
  </si>
  <si>
    <t>深圳市蓝光化工有限公司蓝光化工液化石油气储配站</t>
  </si>
  <si>
    <t>深圳市龙岗区园山街道保安马五村地段（麻风窝）</t>
  </si>
  <si>
    <t>庄汉奇13823338999</t>
  </si>
  <si>
    <t>鲍明洪2886770713417503742</t>
  </si>
  <si>
    <t>X=131181；Y=30072</t>
  </si>
  <si>
    <t>宝龙街道</t>
  </si>
  <si>
    <t>深圳深岩燃气有限公司同乐储备站</t>
  </si>
  <si>
    <t>深圳市龙岗区宝龙街道同乐社区下坑路315号</t>
  </si>
  <si>
    <t>韩启权13510338323</t>
  </si>
  <si>
    <t>X=142318；Y=40164</t>
  </si>
  <si>
    <t>龙城街道</t>
  </si>
  <si>
    <t>深圳市深燃石油气有限公司回龙埔储配站</t>
  </si>
  <si>
    <t>深圳市龙岗区龙城街道回龙埔工业区</t>
  </si>
  <si>
    <t>邱立华13802280336</t>
  </si>
  <si>
    <t>冯文标13923808376</t>
  </si>
  <si>
    <t>X=133059；Y=41144</t>
  </si>
  <si>
    <t>平湖街道</t>
  </si>
  <si>
    <t>深圳市深燃石油气有限公司平湖平安供应站</t>
  </si>
  <si>
    <t>深圳市龙岗区平湖街道新南社区富安大道与平安大道交汇处（平安大道北侧）</t>
  </si>
  <si>
    <t>二级供应站83800000</t>
  </si>
  <si>
    <t>供应站</t>
  </si>
  <si>
    <t>肖春德18038185126</t>
  </si>
  <si>
    <t>邓良军18038185133</t>
  </si>
  <si>
    <t>X=123227；Y=37994</t>
  </si>
  <si>
    <t>2020/5/29办理更名迁址，原名：深圳市深燃石油气有限公司平龙供应站，原址：深圳市龙岗区平湖街道平龙东路403号</t>
  </si>
  <si>
    <t>深圳市六南能源有限公司平湖供应站</t>
  </si>
  <si>
    <t>深圳市龙岗区平湖街道辅城坳社区工业大道122号</t>
  </si>
  <si>
    <t>一级供应站89927777</t>
  </si>
  <si>
    <t>赖汉新13631512666</t>
  </si>
  <si>
    <t>X=120002；Y=35340</t>
  </si>
  <si>
    <t>2018/2/6升级为一级供应站；2015/8/11设立</t>
  </si>
  <si>
    <t>深圳龙岗顺威煤气有限公司平湖辅城坳供应站</t>
  </si>
  <si>
    <t>深圳市龙岗区平湖街道辅城坳垃圾发电站路口</t>
  </si>
  <si>
    <t>二级供应站84688088</t>
  </si>
  <si>
    <t>洪喜彬13802290546</t>
  </si>
  <si>
    <t>X=119866；Y=35085</t>
  </si>
  <si>
    <t>深圳龙岗顺威煤气有限公司平湖昌润供应站</t>
  </si>
  <si>
    <t>深圳市龙岗区平湖街道新木社区新木大道2号9栋101房</t>
  </si>
  <si>
    <t>二级供应站84256000</t>
  </si>
  <si>
    <t>赵华13530653605</t>
  </si>
  <si>
    <t>黄伟明13728938133</t>
  </si>
  <si>
    <t>X=119632；Y=35318</t>
  </si>
  <si>
    <t>深圳龙岗顺威煤气有限公司平湖乐冠供应站</t>
  </si>
  <si>
    <t>深圳市龙岗区平湖街道平湖社区大岭路31号乐冠煤气站B栋101</t>
  </si>
  <si>
    <t>二级供应站84698541</t>
  </si>
  <si>
    <t>陈钦乐13602576966</t>
  </si>
  <si>
    <t>X=124524；Y=35328</t>
  </si>
  <si>
    <t>深圳龙岗顺威煤气有限公司乐冠供应站良安田供应站</t>
  </si>
  <si>
    <t>深圳市龙岗区平湖街道良安田社区大松园路3号101</t>
  </si>
  <si>
    <t>二级供应站967111</t>
  </si>
  <si>
    <t>何永强13713978156</t>
  </si>
  <si>
    <t>X=124437；Y=32602</t>
  </si>
  <si>
    <t>2020/12/10从服务点升级成供应站</t>
  </si>
  <si>
    <t>深圳市燕山燕鹏石化有限公司平湖中心供应站</t>
  </si>
  <si>
    <t>深圳市龙岗区平湖街道凤凰社区永华街8-5号</t>
  </si>
  <si>
    <t>三级供应站84684444</t>
  </si>
  <si>
    <t>罗燕婵13713917698</t>
  </si>
  <si>
    <t>黄晓明13713713772</t>
  </si>
  <si>
    <t>X=123019；Y=37420</t>
  </si>
  <si>
    <t>2019/3/13办理更名，原名：深圳龙岗顺威煤气有限公司平湖中心供应站</t>
  </si>
  <si>
    <t>深圳市燕山燕鹏石化有限公司平湖水门供应站</t>
  </si>
  <si>
    <t>深圳市龙岗区平湖街道禾花社区水门路116号</t>
  </si>
  <si>
    <t>二级供应站28495787</t>
  </si>
  <si>
    <t>张鹏辉13713800508</t>
  </si>
  <si>
    <t>甑立明13651486159</t>
  </si>
  <si>
    <t>X=121839；Y=37420</t>
  </si>
  <si>
    <t>2018/11/27办理更名，原名为：深圳市燕山燕鹏石化有限公司平湖供应站；2018/11/15更名，原名为：深圳市燕山燕鹏石化有限公司平湖供应站</t>
  </si>
  <si>
    <t>深圳市蓝光化工有限公司平湖春湖供应站</t>
  </si>
  <si>
    <t>深圳市龙岗区平湖街道鹅公岭社区东深公路206号A栋</t>
  </si>
  <si>
    <t>二级供应站84676999</t>
  </si>
  <si>
    <t>黄剑明13714566222</t>
  </si>
  <si>
    <t>X=125693；Y=34429</t>
  </si>
  <si>
    <t>2015/3/23办理更名，原名为：深圳市深铁普工液化气有限公司平湖春湖供应站</t>
  </si>
  <si>
    <t>深圳市蓝光化工有限公司平湖鹅公岭供应站</t>
  </si>
  <si>
    <t>深圳市龙岗区平湖街道鹅公岭社区天鹅路99栋C</t>
  </si>
  <si>
    <t>二级供应站84011832</t>
  </si>
  <si>
    <t>林锦乐13927476588</t>
  </si>
  <si>
    <t>梁祖嫦13480622955</t>
  </si>
  <si>
    <t>X=125624；Y=33371</t>
  </si>
  <si>
    <t>深圳市蓝光化工有限公司平南供应站</t>
  </si>
  <si>
    <t>深圳市龙岗区平湖街道鹅公岭社区丹平路320号门前空地</t>
  </si>
  <si>
    <t>二级供应站28862162</t>
  </si>
  <si>
    <t>苗浩13713999717</t>
  </si>
  <si>
    <t>陈汉魏13927433962</t>
  </si>
  <si>
    <t>X=125741；Y=34004</t>
  </si>
  <si>
    <t>2021/12/3办理迁址，原地址为深圳市龙岗区平湖街道鹅公岭社区天鹅工业区13号A栋；2018/8/8设立</t>
  </si>
  <si>
    <t>深圳市蓝光化工有限公司力昌供应站</t>
  </si>
  <si>
    <t>深圳市龙岗区平湖街道力昌社区华昌路91号</t>
  </si>
  <si>
    <t>林海波13688838805</t>
  </si>
  <si>
    <t>林海华15816893361</t>
  </si>
  <si>
    <t>X=122546；Y=37735</t>
  </si>
  <si>
    <t>布吉街道</t>
  </si>
  <si>
    <t>深圳市深燃石油气有限公司布吉吉鑫供应站</t>
  </si>
  <si>
    <t>深圳市龙岗区布吉街道风尾坑</t>
  </si>
  <si>
    <t>二级供应站84720001</t>
  </si>
  <si>
    <t>钟展15919860318</t>
  </si>
  <si>
    <t>马汉收13689525046</t>
  </si>
  <si>
    <t>X=120948；Y=25016</t>
  </si>
  <si>
    <t>2015/4/21办理更名，原名为：深圳市深燃石油气有限公司布吉供应站</t>
  </si>
  <si>
    <t>深圳市深燃石油气有限公司布吉粤宝供应站</t>
  </si>
  <si>
    <t>深圳市龙岗区吉华街道三联肉联厂旁</t>
  </si>
  <si>
    <t>二级供应站</t>
  </si>
  <si>
    <t>X=121451；Y=29355</t>
  </si>
  <si>
    <t>已拆除未办理撤销</t>
  </si>
  <si>
    <t>深圳深岩燃气有限公司宝燃源供应站</t>
  </si>
  <si>
    <t>深圳市龙岗区吉华街道水径石龙坑社区石龙路南侧</t>
  </si>
  <si>
    <t>二级供应站89797999</t>
  </si>
  <si>
    <t>陈亨15818772128</t>
  </si>
  <si>
    <t>王新明13632773969</t>
  </si>
  <si>
    <t>X=119063；Y=26991</t>
  </si>
  <si>
    <t>深圳市蓝光化工有限公司布吉三联供应站</t>
  </si>
  <si>
    <t>深圳市龙岗区吉华街道三联村步九窝</t>
  </si>
  <si>
    <t>刘文海13902972145</t>
  </si>
  <si>
    <t>X=121538；Y=29118</t>
  </si>
  <si>
    <t>深圳市蓝光化工有限公司布吉牛岭下供应站</t>
  </si>
  <si>
    <t>深圳市龙岗区吉华街道三联肉联厂对面山边101、102</t>
  </si>
  <si>
    <t>二级供应站89791111</t>
  </si>
  <si>
    <t>X=121514；Y=29217</t>
  </si>
  <si>
    <t>2015/3/23办理更名，原名：深圳市深铁普工液化气有限公司布吉牛岭下供应站</t>
  </si>
  <si>
    <t>深圳市六南能源有限公司吉华供应站</t>
  </si>
  <si>
    <t>深圳市龙岗区吉华街道甘坑社区甘坑新村东面山坡6号B101</t>
  </si>
  <si>
    <t>熊丹13410007096</t>
  </si>
  <si>
    <t>X=119321；Y=32669</t>
  </si>
  <si>
    <t>2021年3月24更名，原名为深圳市六南能源有限公司甘坑供应站；2021年3月24迁址，原址为深圳市龙岗区吉华街道甘坑社区石壁坑3号</t>
  </si>
  <si>
    <t>坂田街道</t>
  </si>
  <si>
    <t>深圳龙岗顺威煤气有限公司坂田供应站</t>
  </si>
  <si>
    <t>深圳市龙岗区坂田街道坂田社区山塘尾</t>
  </si>
  <si>
    <t>三级供应站88899139</t>
  </si>
  <si>
    <t>潘锦超13632865222</t>
  </si>
  <si>
    <t>巫俊18123938444</t>
  </si>
  <si>
    <t>X=116443；Y=29994</t>
  </si>
  <si>
    <t>2017/9/19更换负责人；2015/9/6办理降级，由二级降为三级</t>
  </si>
  <si>
    <t>深圳龙岗顺威煤气有限公司南坑供应站</t>
  </si>
  <si>
    <t>深圳市龙岗区坂田街道南坑社区顺威煤气有限公司南坑供应站101</t>
  </si>
  <si>
    <t>江花兰18028718781</t>
  </si>
  <si>
    <t>X=115630；Y=27107</t>
  </si>
  <si>
    <t>2020/5/12设立</t>
  </si>
  <si>
    <t>深圳深岩燃气有限公司坂田供应站</t>
  </si>
  <si>
    <t>深圳市龙岗区坂田街道光雅园九区6巷5号1楼</t>
  </si>
  <si>
    <t>三级供应站88899888</t>
  </si>
  <si>
    <t>李世杰13502898915</t>
  </si>
  <si>
    <t>林晓展15989560999</t>
  </si>
  <si>
    <t>X=29205；Y=114605</t>
  </si>
  <si>
    <t>2016/12/1设立</t>
  </si>
  <si>
    <t>深圳市燕山燕鹏石化有限公司坂田利民供应站</t>
  </si>
  <si>
    <t>深圳市龙岗区坂田街道马安堂社区河背安堂西A50号一楼</t>
  </si>
  <si>
    <t>二级供应站28638971</t>
  </si>
  <si>
    <t>高光华15013449608</t>
  </si>
  <si>
    <t>X=116450；Y=28338</t>
  </si>
  <si>
    <t>2020/6/28设立</t>
  </si>
  <si>
    <t>深圳市蓝光化工有限公司杨美供应站</t>
  </si>
  <si>
    <t>深圳市龙岗区坂田街道长坑村五巷17号空地</t>
  </si>
  <si>
    <t>三级供应站28862162</t>
  </si>
  <si>
    <t>张建松13691871342</t>
  </si>
  <si>
    <t>深圳市深南燃气有限公司坂田门市（供应站）</t>
  </si>
  <si>
    <t>深圳市龙岗区坂田灯芯坑一楼</t>
  </si>
  <si>
    <t>二级供应站89502326</t>
  </si>
  <si>
    <t>黄悦荣13823123393</t>
  </si>
  <si>
    <t>X=117176；Y=30524</t>
  </si>
  <si>
    <t>深圳市深能燃气有限公司坂田供应站</t>
  </si>
  <si>
    <t>龙岗区坂田街道马安堂社区新河街5巷一号一楼</t>
  </si>
  <si>
    <t>三级供应站29181000</t>
  </si>
  <si>
    <t>吴水波13760448193</t>
  </si>
  <si>
    <t>x=116814；y=28326</t>
  </si>
  <si>
    <t>2017/9/5设立</t>
  </si>
  <si>
    <t>深圳市深燃石油气有限公司长坑供应站</t>
  </si>
  <si>
    <t>深圳市龙岗区坂田街道杨美社区长坑三巷22号</t>
  </si>
  <si>
    <t>肖勇13662677156</t>
  </si>
  <si>
    <t>2021/5/20设立</t>
  </si>
  <si>
    <t>南湾街道</t>
  </si>
  <si>
    <t>深圳市深燃石油气有限公司南湾第一供应站</t>
  </si>
  <si>
    <t>深圳市龙岗区南湾街道丹竹头社区圆墩路</t>
  </si>
  <si>
    <t>X=124565；Y=28663</t>
  </si>
  <si>
    <t>2017/5/24办理更名，原名：深圳市深燃石油气有限公司黄金供应站；2016/12/28办理更名，原为深圳龙岗顺威煤气有限公司布吉丹竹头供应站</t>
  </si>
  <si>
    <t>深圳深岩燃气有限公司南湾供应站</t>
  </si>
  <si>
    <t>深圳市龙岗区南湾街道吉夏村早禾坑简竹路工业区煤气站</t>
  </si>
  <si>
    <t>二级供应站28719777</t>
  </si>
  <si>
    <t>谢玉永13509600058</t>
  </si>
  <si>
    <t>凌华峰13928473058</t>
  </si>
  <si>
    <t>X=125675；Y=28487</t>
  </si>
  <si>
    <t>2021/4/27办理迁址，原地址：深圳市龙岗区南湾街道丹竹头社区沙平北路489号B栋101</t>
  </si>
  <si>
    <t>深圳市燕山燕鹏石化有限公司南湾供应站</t>
  </si>
  <si>
    <t>深圳市龙岗区南湾街道丹竹头社区窝肚3-1号</t>
  </si>
  <si>
    <t>三级供应站28638971</t>
  </si>
  <si>
    <t>敖勇强13423882737</t>
  </si>
  <si>
    <t>X=124680；Y=27562</t>
  </si>
  <si>
    <t>深圳市蓝光化工有限公司沙湾供应站</t>
  </si>
  <si>
    <t>深圳市龙岗区南湾街道沙平北路238号</t>
  </si>
  <si>
    <t>二级供应站25797777</t>
  </si>
  <si>
    <t>李育红13713921083</t>
  </si>
  <si>
    <t>X=125505；Y=27631</t>
  </si>
  <si>
    <t>2016/8/30办理更名，原为深圳市燕山燕鹏石化有限公司沙湾供应站</t>
  </si>
  <si>
    <t>深圳市深燃石油气有限公司横岗供应站</t>
  </si>
  <si>
    <t>深圳市龙岗区横岗街道排榜村四联路水官高速桥洞旁猫地岭山边</t>
  </si>
  <si>
    <t>陈友妮13554944223</t>
  </si>
  <si>
    <t>林中坚15112397692</t>
  </si>
  <si>
    <t>X=128330；Y=31977</t>
  </si>
  <si>
    <t>深圳市六南能源有限公司横岗排榜供应站</t>
  </si>
  <si>
    <t>深圳市龙岗区横岗街道四联排榜村山边（四联228工业区左边）</t>
  </si>
  <si>
    <t>二级供应站28407788</t>
  </si>
  <si>
    <t>巫洪忠13556858382</t>
  </si>
  <si>
    <t>X=129556；Y=32590</t>
  </si>
  <si>
    <t>深圳市六南能源有限公司横岗牛始埔供应站</t>
  </si>
  <si>
    <t>深圳市龙岗区园山街道六约社区牛始埔七蕉坑口</t>
  </si>
  <si>
    <t>二级供应站28600400</t>
  </si>
  <si>
    <t>郑桂英13500055099</t>
  </si>
  <si>
    <t>X=127782；Y=28017</t>
  </si>
  <si>
    <t>深圳市六南能源有限公司横岗供应站</t>
  </si>
  <si>
    <t>深圳市龙岗区园山街道新园路1-1号楼</t>
  </si>
  <si>
    <t>二级供应站28863315</t>
  </si>
  <si>
    <t>郑维锋18926461399</t>
  </si>
  <si>
    <t>深圳市蓝光化工有限公司横岗山塘供应站</t>
  </si>
  <si>
    <t>深圳市龙岗区横岗街道四联社区排榜山塘工业区5号厂房南101</t>
  </si>
  <si>
    <t>蔡仕杰13652384475</t>
  </si>
  <si>
    <t>X=128782；Y=32008</t>
  </si>
  <si>
    <t>深圳市蓝光化工有限公司横岗营业部</t>
  </si>
  <si>
    <t>深圳市龙岗区园山街道大康莘塘村</t>
  </si>
  <si>
    <t>二级供应站28658888</t>
  </si>
  <si>
    <t>王锐涌13926569852</t>
  </si>
  <si>
    <t>X=132366；Y=30156</t>
  </si>
  <si>
    <t>深圳市蓝光化工有限公司大康供应站</t>
  </si>
  <si>
    <t>深圳市龙岗区园山街道大康社区福田路(后山边)</t>
  </si>
  <si>
    <t>二级供应站29181000</t>
  </si>
  <si>
    <t>陈建全13713972333</t>
  </si>
  <si>
    <t>X=134359；Y=30529</t>
  </si>
  <si>
    <t>2016/8/9办理更名，原名：深圳市深铁普工液化气有限公司大康供应站；2021/10/29办理更名，原名：深圳市深能燃气有限公司大康供应站</t>
  </si>
  <si>
    <t>深圳市燕山燕鹏石化有限公司园山供应站</t>
  </si>
  <si>
    <t>深圳市龙岗区园山街道大康社区龙兴路86-5号</t>
  </si>
  <si>
    <t>一级供应站25797777</t>
  </si>
  <si>
    <t>肖诗慷13613068309</t>
  </si>
  <si>
    <t>高良15999545208</t>
  </si>
  <si>
    <t>X=133106；Y=30236</t>
  </si>
  <si>
    <t>2020/4/2设立</t>
  </si>
  <si>
    <t>龙岗街道</t>
  </si>
  <si>
    <t>深圳市六南能源有限公司新生供应站</t>
  </si>
  <si>
    <t>深圳市龙岗区龙岗街道新生社区低山东区38号东侧</t>
  </si>
  <si>
    <t>二级供应站28839996</t>
  </si>
  <si>
    <t>邹新生13809888925</t>
  </si>
  <si>
    <t>林坤城13713982339</t>
  </si>
  <si>
    <t>X=138925；Y=41695</t>
  </si>
  <si>
    <t>深圳市六南能源有限公司龙山供应站</t>
  </si>
  <si>
    <t>深圳市龙岗区龙岗街道新生社区龙山三路6号</t>
  </si>
  <si>
    <t>二级供应站89927777</t>
  </si>
  <si>
    <t>张文霸89927777</t>
  </si>
  <si>
    <t>张文涨13590337175</t>
  </si>
  <si>
    <t>X=138621；Y=41380</t>
  </si>
  <si>
    <t>2018年11/9设立</t>
  </si>
  <si>
    <t>深圳市六南能源有限公司同乐瓶装燃气供应站</t>
  </si>
  <si>
    <t>深圳市龙岗区龙岗街道同乐社区吓坑第一工业区28号后面B栋</t>
  </si>
  <si>
    <t>二级供应站84298280</t>
  </si>
  <si>
    <t>刘利刚13510591383</t>
  </si>
  <si>
    <t>X=141635；Y=39415</t>
  </si>
  <si>
    <t>深圳市六南能源有限公司龙东供应站</t>
  </si>
  <si>
    <t>深圳市龙岗区宝龙街道龙东村大埔二队</t>
  </si>
  <si>
    <t>二级供应站89321119</t>
  </si>
  <si>
    <t>X=139496；Y=38110</t>
  </si>
  <si>
    <t>深圳龙岗顺威煤气有限公司同乐供应站</t>
  </si>
  <si>
    <t>深圳市龙岗区宝龙街道同乐社区新布村阳新路3号之一</t>
  </si>
  <si>
    <t>二级供应站84888568</t>
  </si>
  <si>
    <t>易双星15920057157</t>
  </si>
  <si>
    <t>X=142371；Y=38411</t>
  </si>
  <si>
    <t>2016/8/31办理更名，原为深圳市燕山燕鹏石化有限公司龙岗区同乐供应站</t>
  </si>
  <si>
    <t>深圳深岩燃气有限公司南联银珠岭供应站</t>
  </si>
  <si>
    <t>深圳市龙岗区龙岗街道南联社区宝南路86号-1</t>
  </si>
  <si>
    <t>二级供应站84801777</t>
  </si>
  <si>
    <t>吴雨桂13823272456</t>
  </si>
  <si>
    <t>X=135556；Y=37452</t>
  </si>
  <si>
    <t>深圳深岩燃气有限公司南联供应站</t>
  </si>
  <si>
    <t>深圳市龙岗区龙岗街道南联邱屋村</t>
  </si>
  <si>
    <t>二级供应站89759798</t>
  </si>
  <si>
    <t>邹乃波13902919789</t>
  </si>
  <si>
    <t>X=136037；Y=38004</t>
  </si>
  <si>
    <t>深圳深岩燃气有限公司新渤海供应站</t>
  </si>
  <si>
    <t>深圳市龙岗区宝龙街道南约社区旱田村</t>
  </si>
  <si>
    <t>一级供应站84881969</t>
  </si>
  <si>
    <t>武梦华13902989284</t>
  </si>
  <si>
    <t>X=137936；Y=37090</t>
  </si>
  <si>
    <t>深圳深岩燃气有限公司龙岗兴发供应站</t>
  </si>
  <si>
    <t>深圳市龙岗区宝龙街道龙东大围村沙背沥交界处</t>
  </si>
  <si>
    <t>二级供应站84844777</t>
  </si>
  <si>
    <t>陈利13534202344</t>
  </si>
  <si>
    <t>X=140071；Y=40494</t>
  </si>
  <si>
    <t>深圳深岩燃气有限公司桥背供应站</t>
  </si>
  <si>
    <t>深圳市龙岗区宝龙街道龙东桥背村口</t>
  </si>
  <si>
    <t>二级供应站89753237</t>
  </si>
  <si>
    <t>文锦灵13502815463</t>
  </si>
  <si>
    <t>X=138707；Y=39768</t>
  </si>
  <si>
    <t>深圳市燕山燕鹏石化有限公司南联供应站</t>
  </si>
  <si>
    <t>深圳市龙岗区龙岗街道南联社区宝南路86号-3号</t>
  </si>
  <si>
    <t>一级供应站25815226</t>
  </si>
  <si>
    <t>甄立明13651486159</t>
  </si>
  <si>
    <t>耿伟13723726293</t>
  </si>
  <si>
    <t>X=135621；Y=37206</t>
  </si>
  <si>
    <t>2018/11/14设立</t>
  </si>
  <si>
    <t>深圳市蓝光化工有限公司新生车村供应站</t>
  </si>
  <si>
    <t>深圳市龙岗区龙岗街道新生社区仙人岭大村老屋村C101</t>
  </si>
  <si>
    <t>三级供应站84887222</t>
  </si>
  <si>
    <t>蔡永生13600441598</t>
  </si>
  <si>
    <t>陈燕明13713982339</t>
  </si>
  <si>
    <t>X=137396；Y=41497</t>
  </si>
  <si>
    <t>2015/5/4办理降级</t>
  </si>
  <si>
    <t>深圳市蓝光化工有限公司龙岗联兴供应站</t>
  </si>
  <si>
    <t>深圳市龙岗区宝龙街道龙东社区大埔老屋村141号</t>
  </si>
  <si>
    <t>二级供应站89232627</t>
  </si>
  <si>
    <t>韩艳柳13509653503</t>
  </si>
  <si>
    <t>X=139741；Y=38314</t>
  </si>
  <si>
    <t>深圳市蓝光化工有限公司五联供应站</t>
  </si>
  <si>
    <t>深圳市龙岗区龙岗街道五联社区朱古石第二工业区10号空地</t>
  </si>
  <si>
    <t>邓宋城13714388808</t>
  </si>
  <si>
    <t>齐慧娟13923743316</t>
  </si>
  <si>
    <t>深圳市深燃石油气有限公司回龙埔供应站</t>
  </si>
  <si>
    <t>深圳市龙岗区龙城街道回龙埔气库办公楼旁</t>
  </si>
  <si>
    <t>二级供应站28989371</t>
  </si>
  <si>
    <t>谢金文13728609668</t>
  </si>
  <si>
    <t>X=133205；Y=41041</t>
  </si>
  <si>
    <t>深圳市深燃石油气有限公司新联供应站</t>
  </si>
  <si>
    <t>深圳市龙岗区龙城街道新联社区爱南路489-1</t>
  </si>
  <si>
    <t>X=133882；Y=35818</t>
  </si>
  <si>
    <t>暂停营业</t>
  </si>
  <si>
    <t>2016/9/2办理更名，原为深圳市蓝光化工有限公司新联供应站</t>
  </si>
  <si>
    <t>深圳市六南能源有限公司龙城清林供应站</t>
  </si>
  <si>
    <t>深圳市龙岗区龙岗街道龙西社区务地埔村清水巷5号旁</t>
  </si>
  <si>
    <t>一级供应站84515866</t>
  </si>
  <si>
    <t>卢平平13714230546</t>
  </si>
  <si>
    <t>X=135253；Y=41949</t>
  </si>
  <si>
    <t>已办理升级</t>
  </si>
  <si>
    <t>深圳深岩燃气有限公司龙西供应站</t>
  </si>
  <si>
    <t>深圳市龙岗区龙岗街道龙西社区白沙水村崩山岭</t>
  </si>
  <si>
    <t>赖少峰13510800316</t>
  </si>
  <si>
    <t>赖远贵13528771433</t>
  </si>
  <si>
    <t>X=135299；Y=43059</t>
  </si>
  <si>
    <t>2016/9/6办理更名，原名：深圳市燕山燕鹏石化有限公司龙西供应站</t>
  </si>
  <si>
    <t>深圳深岩燃气有限公司富民供应站</t>
  </si>
  <si>
    <t>深圳市龙岗区龙岗街道龙西社区富民路145号</t>
  </si>
  <si>
    <t>温锦堂13714545639</t>
  </si>
  <si>
    <t>高耀国13417372879</t>
  </si>
  <si>
    <t>X=134382；Y=41684</t>
  </si>
  <si>
    <t>2019/12/24办理服务点升级，原为深圳深岩燃气有限公司龙西供应站龙西服务点；2016/9/9办理更名，原名：深圳市燕山燕鹏石化有限公司龙西供应站龙西服务点</t>
  </si>
  <si>
    <t>深圳市蓝光化工有限公司爱联供应站</t>
  </si>
  <si>
    <t>深圳市龙岗区龙城街道嶂背一村石龙头变电站对面</t>
  </si>
  <si>
    <t>二级供应站28980602</t>
  </si>
  <si>
    <t>蔡典钦13823758138</t>
  </si>
  <si>
    <t>蔡飞13570874861</t>
  </si>
  <si>
    <t>x=132872；y=35151</t>
  </si>
  <si>
    <t>2017/10/18办理更名，原名“深圳市深燃石油气有限公司爱联供应站”，经营权转让；2017/2/28办理迁址，原地址：深圳市龙岗龙城街道爱联社区新屯村龙腾三路1号</t>
  </si>
  <si>
    <t>坪地街道</t>
  </si>
  <si>
    <t>深圳市深燃石油气有限公司坪地中心供应站</t>
  </si>
  <si>
    <t>深圳市龙岗区坪地街道中心社区岳湖岗大岭古8号</t>
  </si>
  <si>
    <t>二级供应站84064278</t>
  </si>
  <si>
    <t>X=140872；Y=45044</t>
  </si>
  <si>
    <t>深圳市六南能源有限公司坪地上輋供应站</t>
  </si>
  <si>
    <t>深圳市龙岗区坪地街道中心社区南岸路1-2号</t>
  </si>
  <si>
    <t>二级供应站89946302</t>
  </si>
  <si>
    <t>徐显双13923735068</t>
  </si>
  <si>
    <t>X=140974；Y=42862</t>
  </si>
  <si>
    <t>深圳市六南能源有限公司坪地兴业供应站</t>
  </si>
  <si>
    <t>深圳市龙岗区坪地街道中心社区山塘尾村文德巷33号</t>
  </si>
  <si>
    <t>二级供应站84055066</t>
  </si>
  <si>
    <t>林洁伟13760359501</t>
  </si>
  <si>
    <t>X=139636；Y=43416</t>
  </si>
  <si>
    <t>深圳深岩燃气有限公司坪地深源供应站</t>
  </si>
  <si>
    <t>深圳市龙岗区坪地街道坪东社区富地岗同富路19号</t>
  </si>
  <si>
    <t>二级供应站84070666</t>
  </si>
  <si>
    <t>张曼升13802257004</t>
  </si>
  <si>
    <t>X=142573；Y=44802</t>
  </si>
  <si>
    <t>2016/6/22办理迁址，原地址：深圳市龙岗区坪地街道（深圳市龙岗区龙岗大道坪地段4017号）</t>
  </si>
  <si>
    <t>深圳深岩燃气有限公司坪东供应站</t>
  </si>
  <si>
    <t>深圳市龙岗区坪地街道年丰社区水背曾屋坪梓路107号</t>
  </si>
  <si>
    <t>二级供应站84092853</t>
  </si>
  <si>
    <t>黄丽芳13480177065</t>
  </si>
  <si>
    <t>X=144336；Y=43458</t>
  </si>
  <si>
    <t>深圳深岩燃气有限公司坪地伟发供应站</t>
  </si>
  <si>
    <t>深圳市龙岗区坪地街道坪西社区香元西元路131-1号</t>
  </si>
  <si>
    <t>二级供应站84070763</t>
  </si>
  <si>
    <t>彭伟心13802708486</t>
  </si>
  <si>
    <t>X=139127；Y=44190</t>
  </si>
  <si>
    <t>深圳深岩燃气有限公司坪地供应站</t>
  </si>
  <si>
    <t>深圳市龙岗区坪地街道年丰社区坪梓路117号101</t>
  </si>
  <si>
    <t>二级供应站89648686</t>
  </si>
  <si>
    <t>陈允新13798510599</t>
  </si>
  <si>
    <t>深圳市深燃石油气有限公司新围仔配送服务部</t>
  </si>
  <si>
    <t>深圳市龙岗区平湖街道新木路104号厂房后面空地</t>
  </si>
  <si>
    <t>三级撬装服务部</t>
  </si>
  <si>
    <t>服务部</t>
  </si>
  <si>
    <t>X=123110；Y=32892</t>
  </si>
  <si>
    <t>2019/1/29备案</t>
  </si>
  <si>
    <t>深圳龙岗顺威煤气有限公司长龙服务部</t>
  </si>
  <si>
    <t>深圳市龙岗区布吉街道长龙社区一区六巷6号101</t>
  </si>
  <si>
    <t>配送服务部967111</t>
  </si>
  <si>
    <t>陈勇13713573236</t>
  </si>
  <si>
    <t>2021/6/15备案</t>
  </si>
  <si>
    <t>深圳深岩燃气有限公司五联瓦陶坑服务部</t>
  </si>
  <si>
    <t>深圳市龙岗区龙岗街道五联社区瓦陶坑新区6-1号101</t>
  </si>
  <si>
    <t>配送服务部88899888</t>
  </si>
  <si>
    <t>王金生13641429113</t>
  </si>
  <si>
    <t>2020/4/办理更名，原名：深圳深岩燃气有限公司五联服务部；2020/3/27办理备案</t>
  </si>
  <si>
    <t>深圳市深燃石油气有限公司龙东服务部</t>
  </si>
  <si>
    <t>深圳市龙岗区宝龙街道龙东社区金井路39号院内</t>
  </si>
  <si>
    <t>配送服务部83800000</t>
  </si>
  <si>
    <t>X=138542；Y=38648</t>
  </si>
  <si>
    <t>2020/4/2备案</t>
  </si>
  <si>
    <t>深圳市蓝光化工有限公司坪地服务部</t>
  </si>
  <si>
    <t>深圳市龙岗区坪地街道中心社区宝石二路34-1号</t>
  </si>
  <si>
    <t>配送服务部28862162</t>
  </si>
  <si>
    <t>黄钦城13728806206</t>
  </si>
  <si>
    <t>X=141274；Y=43492</t>
  </si>
  <si>
    <t>深圳龙岗顺威煤气有限公司昌润供应站上木古服务点</t>
  </si>
  <si>
    <t>深圳市龙岗区平湖街道上木古社区LW2-43一楼102</t>
  </si>
  <si>
    <t>服务点89375279</t>
  </si>
  <si>
    <t>服务点</t>
  </si>
  <si>
    <t>杨正荣15171204579</t>
  </si>
  <si>
    <t>X=121099；Y=33323</t>
  </si>
  <si>
    <t>深圳龙岗顺威煤气有限公司平湖乐冠供应站凤凰服务点</t>
  </si>
  <si>
    <t>深圳市龙岗区平湖街道凤凰社区新村108号105</t>
  </si>
  <si>
    <t>服务点84660099</t>
  </si>
  <si>
    <t>X=122751；Y=36389</t>
  </si>
  <si>
    <t>2019/6/6办理更名，原名：深圳龙岗顺威煤气有限公司平湖中心供应站凤凰服务点</t>
  </si>
  <si>
    <t>深圳龙岗顺威煤气有限公司平湖辅城坳供应站辅城坳服务点</t>
  </si>
  <si>
    <t>深圳市龙岗区平湖街道辅城坳社区辅岐路209号A栋一楼101</t>
  </si>
  <si>
    <t>服务点84014422</t>
  </si>
  <si>
    <t>洪喜龙13632773381</t>
  </si>
  <si>
    <t>X=120863；Y=35896</t>
  </si>
  <si>
    <t>2015/10/8办理更名，原名：深圳龙岗顺威煤气有限公司平湖辅城坳供应站辅城坳服务点</t>
  </si>
  <si>
    <t>深圳龙岗顺威煤气有限公司平湖辅城坳供应站新市场服务点</t>
  </si>
  <si>
    <t>深圳市龙岗区平湖街道凤凰社区春怡北街2号一楼</t>
  </si>
  <si>
    <t>服务点84685111</t>
  </si>
  <si>
    <t>江木春13928490621</t>
  </si>
  <si>
    <t>X=122418；Y=36308</t>
  </si>
  <si>
    <t>2015/9/25设立</t>
  </si>
  <si>
    <t>深圳龙岗顺威煤气有限公司乐冠供应站白泥坑服务点</t>
  </si>
  <si>
    <t>深圳市龙岗区平湖街道白泥坑社区新荔一路49号</t>
  </si>
  <si>
    <t>服务点28999556</t>
  </si>
  <si>
    <t>X=125091；Y=31907</t>
  </si>
  <si>
    <t>2017年4月13办理更名，原名：深圳市蓝光化工有限公司沙湾供应站白泥坑服务点；2016/8/30办理更名，原名：深圳市燕山燕鹏石化有限公司沙湾供应站白泥坑服务点</t>
  </si>
  <si>
    <t>深圳市燕山燕鹏石化有限公司白泥坑服务点</t>
  </si>
  <si>
    <t>深圳市龙岗区平湖街道白泥坑社区大园路50号</t>
  </si>
  <si>
    <t>服务点25797777</t>
  </si>
  <si>
    <t>雷树强13219293555</t>
  </si>
  <si>
    <t>魏华13302976018</t>
  </si>
  <si>
    <t>X=125188；Y=31526</t>
  </si>
  <si>
    <t>2017/12/27设立</t>
  </si>
  <si>
    <t>深圳市蓝光化工有限公司平湖鹅公岭供应站任屋服务点</t>
  </si>
  <si>
    <t>深圳市龙岗区平湖街道禾花社区任屋同富路26号右边一楼第4间</t>
  </si>
  <si>
    <t>服务点89885888</t>
  </si>
  <si>
    <t>方妙伟13714256790</t>
  </si>
  <si>
    <t>X=121386；Y=35341</t>
  </si>
  <si>
    <t>2015/3/23办理更名，原名：深圳市深铁普工液化气有限公司平湖储配站任屋服务点</t>
  </si>
  <si>
    <t>深圳市蓝光化工有限公司白泥坑供应站新木服务点</t>
  </si>
  <si>
    <t>深圳市龙岗区平湖街道新木社区新围仔老村4-1号一楼</t>
  </si>
  <si>
    <t>服务点28862162</t>
  </si>
  <si>
    <t>黄伟明13713713772</t>
  </si>
  <si>
    <t>X=121946；Y=33155</t>
  </si>
  <si>
    <t>2015/3/23办理更名，原名：深圳市深铁普工液化气有限公司白泥坑供应站新木服务点；2015/9/25办理迁址，原地址：深圳市龙岗区平湖街道新木社区水围一路3-5号一楼第四间</t>
  </si>
  <si>
    <t>深圳市蓝光化工有限公司白泥坑供应站新西服务点</t>
  </si>
  <si>
    <t>深圳市龙岗区平湖街道白泥坑社区新西路2号、2-1号（2号一楼）</t>
  </si>
  <si>
    <t>刘峰13714213555</t>
  </si>
  <si>
    <t>李军如18320777143</t>
  </si>
  <si>
    <t>X=125023；Y=31794</t>
  </si>
  <si>
    <t>2015/3/23办理更名，原名：深圳市深铁普工液化气有限公司白泥坑供应站新西服务点</t>
  </si>
  <si>
    <t>深圳市蓝光化工有限公司平湖鹅公岭供应站良安田服务点</t>
  </si>
  <si>
    <t>深圳市龙岗区平湖街道良安田社区良白路266-1号</t>
  </si>
  <si>
    <t>林洽波13715315083</t>
  </si>
  <si>
    <t>X=124181；Y=33379</t>
  </si>
  <si>
    <t>深圳市蓝光化工有限公司平湖供应站新南服务点</t>
  </si>
  <si>
    <t>深圳市龙岗区平湖街道新南社区国泰街40号一楼</t>
  </si>
  <si>
    <t>服务点28379626</t>
  </si>
  <si>
    <t>张万华18664578659</t>
  </si>
  <si>
    <t>X=122349；Y=35631</t>
  </si>
  <si>
    <t>2016/8/30办理更名，原名：深圳市燕山燕鹏石化有限公司平湖供应站新南服务点</t>
  </si>
  <si>
    <t>深圳市深燃石油气有限公司布吉粤宝供应站大靓服务点</t>
  </si>
  <si>
    <t>深圳市龙岗区吉华街道翠湖社区大靓花园29巷2栋102</t>
  </si>
  <si>
    <t>服务点84725986</t>
  </si>
  <si>
    <t>蔡飞18038185103</t>
  </si>
  <si>
    <t>雷立东13714956418</t>
  </si>
  <si>
    <t>X=119778；Y=26864</t>
  </si>
  <si>
    <t>2015/6/9办理迁址，原地址：龙岗区布吉街道翠湖社区大靓花园22巷10栋一楼</t>
  </si>
  <si>
    <t>深圳市六南能源有限公司大靓供应站新龙服务点</t>
  </si>
  <si>
    <t>深圳市龙岗区布吉街道南三社区新三村新龙路20号1楼102</t>
  </si>
  <si>
    <t>服务点89971177</t>
  </si>
  <si>
    <t>郑其安15815528292</t>
  </si>
  <si>
    <t>X=120987；Y=27167</t>
  </si>
  <si>
    <t>深圳市六南能源有限公司大靓供应站布吉新村服务点</t>
  </si>
  <si>
    <t>深圳市龙岗区布吉街道南三社区布吉新村C7栋101</t>
  </si>
  <si>
    <t>服务点89927777</t>
  </si>
  <si>
    <t>肖仕阳133360079172</t>
  </si>
  <si>
    <t>X=121811；Y=26475</t>
  </si>
  <si>
    <t>深圳市六南能源有限公司大靓供应站丽湖服务点</t>
  </si>
  <si>
    <t>深圳市龙岗区吉华街道丽湖上水花园114幢101A</t>
  </si>
  <si>
    <t>服务点89673211</t>
  </si>
  <si>
    <t>廖兼文13509614191</t>
  </si>
  <si>
    <t>X=120007；Y=28829</t>
  </si>
  <si>
    <t>深圳市六南能源有限公司大靓供应站上水径服务点</t>
  </si>
  <si>
    <t>深圳市龙岗区吉华街道上水径官坑北五巷9号1楼101</t>
  </si>
  <si>
    <t>服务点84277623</t>
  </si>
  <si>
    <t>徐翠灵13418901471</t>
  </si>
  <si>
    <t>X=119945；Y=27931</t>
  </si>
  <si>
    <t>深圳市六南能源有限公司大靓供应站细靓服务点</t>
  </si>
  <si>
    <t>深圳市龙岗区吉华街道水径社区细靓南6巷7号1楼</t>
  </si>
  <si>
    <t>林桂长13360079172</t>
  </si>
  <si>
    <t>X=119271；Y=26473</t>
  </si>
  <si>
    <t>深圳市六南能源有限公司大靓供应站大坡头服务点</t>
  </si>
  <si>
    <t>深圳市龙岗区吉华街道水径社区吉华路233号大坡头1栋厂房108</t>
  </si>
  <si>
    <t>蓝箐13360079172</t>
  </si>
  <si>
    <t>X=120137；Y=27066</t>
  </si>
  <si>
    <t>深圳市六南能源有限公司大靓供应站龙富服务点</t>
  </si>
  <si>
    <t>深圳市龙岗区吉华街道翠湖社区金沙花园60栋101</t>
  </si>
  <si>
    <t>服务点28543551</t>
  </si>
  <si>
    <t>韩艳柳13603032335</t>
  </si>
  <si>
    <t>X=119874；Y=26671</t>
  </si>
  <si>
    <t>深圳龙岗顺威煤气有限公司顺威储配站大芬服务点</t>
  </si>
  <si>
    <t>深圳市龙岗区布吉街道大芬社区桔子坑山顶四巷10号102</t>
  </si>
  <si>
    <t>服务点28411122</t>
  </si>
  <si>
    <t>X=122684；Y=27381</t>
  </si>
  <si>
    <t>2015/5/4办理迁址，原地址：深圳市龙岗区布吉街道大芬村山顶三巷九号102一楼</t>
  </si>
  <si>
    <t>深圳龙岗顺威煤气有限公司顺威储配站龙岭服务点</t>
  </si>
  <si>
    <t>深圳市龙岗区布吉街道龙岭社区西环路27号1楼</t>
  </si>
  <si>
    <t>服务点28274911</t>
  </si>
  <si>
    <t>X=120220；Y=26508</t>
  </si>
  <si>
    <t>深圳龙岗顺威煤气有限公司顺威储配站格塘服务点</t>
  </si>
  <si>
    <t>深圳市龙岗区布吉街道布吉圩社区格塘路71号铺B铺</t>
  </si>
  <si>
    <t>服务点28271777</t>
  </si>
  <si>
    <t>钟建福13128971986</t>
  </si>
  <si>
    <t>X=120590；Y=25931</t>
  </si>
  <si>
    <t>深圳龙岗顺威煤气有限公司顺威储配站百花服务点</t>
  </si>
  <si>
    <t>深圳市龙岗区布吉街道布吉社区百花一街7号102</t>
  </si>
  <si>
    <t>服务点28877277</t>
  </si>
  <si>
    <t>X=120405；Y=25448</t>
  </si>
  <si>
    <t>深圳深岩燃气有限公司宝燃源供应站布李服务点</t>
  </si>
  <si>
    <t>深圳市龙岗区布吉街道南三社区布李路45号1楼4号</t>
  </si>
  <si>
    <t>服务点89678555</t>
  </si>
  <si>
    <t>江淋杰15818583067</t>
  </si>
  <si>
    <t>X=121157；Y=26840</t>
  </si>
  <si>
    <t>深圳深岩燃气有限公司宝燃源供应站宝丽服务点</t>
  </si>
  <si>
    <t>深圳市龙岗区布吉街道德兴社区宝丽路49号宝丽市场18号铺</t>
  </si>
  <si>
    <t>服务点28555888</t>
  </si>
  <si>
    <t>何晓君13602576209</t>
  </si>
  <si>
    <t>X=120516；Y=25363</t>
  </si>
  <si>
    <t>深圳深岩燃气有限公司禾坑服务点</t>
  </si>
  <si>
    <t>深圳市龙岗区布吉街道金排社区禾坑吓吁41栋101铺</t>
  </si>
  <si>
    <t>服务点28885077</t>
  </si>
  <si>
    <t>陈正华13798383097</t>
  </si>
  <si>
    <t>X=121695；Y=24654</t>
  </si>
  <si>
    <t>深圳市燕山燕鹏石化有限公司龙岗区新龙服务点</t>
  </si>
  <si>
    <t>深圳市龙岗区布吉街道南三社区新龙路6号102</t>
  </si>
  <si>
    <t>彭高朝13714557776</t>
  </si>
  <si>
    <t>刘石清13430996001</t>
  </si>
  <si>
    <t>X=121070；Y=27192</t>
  </si>
  <si>
    <t>深圳市蓝光化工有限公司沙湾供应站百花服务点</t>
  </si>
  <si>
    <t>深圳市龙岗区布吉街道布吉社区百花一街9号1楼101</t>
  </si>
  <si>
    <t>廖鸿恩13662237571</t>
  </si>
  <si>
    <t>X=120403；Y=25465</t>
  </si>
  <si>
    <t>2016/8/30办理更名，原名：深圳市燕山燕鹏石化有限公司沙湾供应站百花服务点；2015/10/13办理更名，原名：深圳市深铁普工液化气有限公司白泥坑供应站百花服务点</t>
  </si>
  <si>
    <t>深圳市蓝光化工有限公司白泥坑供应站大芬服务点</t>
  </si>
  <si>
    <t>深圳市龙岗区布吉街道大芬社区老围东八巷1号102</t>
  </si>
  <si>
    <t>服务点84159228</t>
  </si>
  <si>
    <t>李金欢13554865222</t>
  </si>
  <si>
    <t>X=122997；Y=26935</t>
  </si>
  <si>
    <t>2015/3/23办理更名，原名：深圳市深铁普工液化气有限公司白泥坑供应站大芬服务点</t>
  </si>
  <si>
    <t>深圳市蓝光化工有限公司布吉牛岭下供应站木棉湾服务点</t>
  </si>
  <si>
    <t>深圳市龙岗区布吉街道木棉湾老围一巷15号102</t>
  </si>
  <si>
    <t>服务点28345553</t>
  </si>
  <si>
    <t>王汉强13823298569</t>
  </si>
  <si>
    <t>X=122340；Y=26380</t>
  </si>
  <si>
    <t>2015/3/23办理更名，原名：深圳市深铁普工液化气有限公司布吉牛岭下供应站木棉湾服务点</t>
  </si>
  <si>
    <t>深圳市蓝光化工有限公司布吉牛岭下供应站桔子坑服务点</t>
  </si>
  <si>
    <t>深圳市龙岗区布吉街道大芬社区桔子坑芬龙九巷10号201</t>
  </si>
  <si>
    <t>郑少东13823151698</t>
  </si>
  <si>
    <t>X=122760；Y=27347</t>
  </si>
  <si>
    <t>2015/3/23办理更名，原名：深圳市深铁普工液化气有限公司布吉牛岭下供应站桔子坑服务点</t>
  </si>
  <si>
    <t>深圳市蓝光化工有限公司布吉牛岭下供应站大坪服务点</t>
  </si>
  <si>
    <t>深圳市龙岗区布吉街道龙岭社区大坪路78－1号</t>
  </si>
  <si>
    <t>黄炜13424301429</t>
  </si>
  <si>
    <t>X=120537；Y=26246</t>
  </si>
  <si>
    <t>2015/3/23办理更名，原名：深圳市深铁普工液化气有限公司布吉牛岭下供应站大坪服务点</t>
  </si>
  <si>
    <t>深圳市蓝光化工有限公司布吉牛岭下供应站水径服务点</t>
  </si>
  <si>
    <t>深圳市龙岗区吉华街道水径社区下水径坑尾西二巷1号101</t>
  </si>
  <si>
    <t>陈晓君18219041713</t>
  </si>
  <si>
    <t>X=119958；Y=27466</t>
  </si>
  <si>
    <t>2015/3/23办理更名，原名：深圳市深铁普工液化气有限公司布吉牛岭下供应站水径服务点</t>
  </si>
  <si>
    <t>深圳市蓝光化工有限公司布吉三联供应站翠龙服务点</t>
  </si>
  <si>
    <t>深圳市龙岗区吉华街道水径社区上水径东区二巷8号102</t>
  </si>
  <si>
    <t>X=120356；Y=28079</t>
  </si>
  <si>
    <t>2014/12/25设立</t>
  </si>
  <si>
    <t>深圳龙岗顺威煤气有限公司顺威储配站上水径服务点</t>
  </si>
  <si>
    <t>深圳市龙岗区吉华街道水径社区上水径老围187A号101</t>
  </si>
  <si>
    <t>服务点28545566</t>
  </si>
  <si>
    <t>X=119903；Y=27966</t>
  </si>
  <si>
    <t>2019/8/23办理迁址，原地址：深圳市龙岗区布吉街道上水径老围路21号一楼101</t>
  </si>
  <si>
    <t>深圳市六南能源有限公司大靓供应站大靓服务点</t>
  </si>
  <si>
    <t>深圳市龙岗区吉华街道水径社区大靓村二区12号101</t>
  </si>
  <si>
    <t>吴正华13360079172</t>
  </si>
  <si>
    <t>X=119738；Y=26709</t>
  </si>
  <si>
    <t>2018/9/3迁址更名（原名：深圳市六南能源有限公司大靓供应站石龙坑服务点，原地址：深圳市龙岗区布吉街道水径社区石龙坑南1巷3号104）</t>
  </si>
  <si>
    <t>深圳市深燃石油气有限公司布吉粤宝供应站和磡服务点</t>
  </si>
  <si>
    <t>深圳市龙岗区坂田街道南坑社区麒麟路1号1楼101</t>
  </si>
  <si>
    <t>服务点28447554</t>
  </si>
  <si>
    <t>杨凌辉18038185696</t>
  </si>
  <si>
    <t>李丹13530199052</t>
  </si>
  <si>
    <t>X=115963；Y=27143</t>
  </si>
  <si>
    <t>深圳市深燃石油气有限公司布吉粤宝供应站大发埔服务点</t>
  </si>
  <si>
    <t>深圳市龙岗区坂田街道坂田新街1号</t>
  </si>
  <si>
    <t>服务点89749944</t>
  </si>
  <si>
    <t>赖德达13725520825</t>
  </si>
  <si>
    <t>X=115752；Y=29953</t>
  </si>
  <si>
    <t>2016/8/19办理迁址，原地址：龙岗区坂田街道长发西路47号一楼1号</t>
  </si>
  <si>
    <t>深圳市六南能源有限公司大靓供应站坂田侨联服务点</t>
  </si>
  <si>
    <t>深圳市龙岗区坂田街道马安堂社区布龙路533号</t>
  </si>
  <si>
    <t>X=116682；Y=28914</t>
  </si>
  <si>
    <t>2015/9/25办理迁址，原地址：深圳市龙岗区坂田街道马安堂社区侨联东六巷12号一楼</t>
  </si>
  <si>
    <t>深圳龙岗顺威煤气有限公司顺威储配站大发服务点</t>
  </si>
  <si>
    <t>深圳市龙岗区坂田街道大发埔社区里石排一巷6号101</t>
  </si>
  <si>
    <t>服务点89958665</t>
  </si>
  <si>
    <t>X=114968；Y=29347</t>
  </si>
  <si>
    <t>2018年5月30申请变更负责人；2017年3月27办理迁址，原地址：深圳市龙岗区坂田街道大发埔社区埔东街5号一楼5号铺</t>
  </si>
  <si>
    <t>深圳深岩燃气有限公司坂田供应站侨联东服务点</t>
  </si>
  <si>
    <t>龙岗区坂田街道侨联东村4巷6号101室</t>
  </si>
  <si>
    <t>服务点88899888</t>
  </si>
  <si>
    <t>林德宋13480862899</t>
  </si>
  <si>
    <t>X=117267；Y=28677</t>
  </si>
  <si>
    <t>2017/6/1设立</t>
  </si>
  <si>
    <t>深圳深岩燃气有限公司坂田供应站大光勘服务点</t>
  </si>
  <si>
    <t>深圳市龙岗区坂田街道五和社区大光勘村一巷11号</t>
  </si>
  <si>
    <t>林晓峰13410808592</t>
  </si>
  <si>
    <t>X=128719；Y=31628</t>
  </si>
  <si>
    <t>2018/3/27设立</t>
  </si>
  <si>
    <t>深圳深岩燃气有限公司坂田供应站河背服务点</t>
  </si>
  <si>
    <t>深圳市龙岗区坂田街道马安堂社区河背老村7号店1楼</t>
  </si>
  <si>
    <t>彭少岭13600154238</t>
  </si>
  <si>
    <t>X=116472；Y=28886</t>
  </si>
  <si>
    <t>2019/3/25设立</t>
  </si>
  <si>
    <t>深圳深岩燃气有限公司坂田供应站长发服务点</t>
  </si>
  <si>
    <t>深圳市龙岗区坂田街道坂田社区长发中路铁路以北长发中路9号</t>
  </si>
  <si>
    <t>林木泉13510952167</t>
  </si>
  <si>
    <t>X=115493；Y=29331</t>
  </si>
  <si>
    <t>2019/4/29设立</t>
  </si>
  <si>
    <t>深圳深岩燃气有限公司坂田供应站新雪服务点</t>
  </si>
  <si>
    <t>深圳市龙岗区坂田街道坂田社区坂田村老围222号</t>
  </si>
  <si>
    <t>蔡智洲15361650888</t>
  </si>
  <si>
    <t>X=115766；Y=30025</t>
  </si>
  <si>
    <t>2020/1/10设立</t>
  </si>
  <si>
    <t>深圳市蓝光化工有限公司布吉三联供应站坂田服务点</t>
  </si>
  <si>
    <t>深圳市龙岗区坂田街道坂田社区荣发路5号</t>
  </si>
  <si>
    <t>陈伟边13544239273</t>
  </si>
  <si>
    <t>X=116058；Y=29672</t>
  </si>
  <si>
    <t>2017/5/27设立</t>
  </si>
  <si>
    <t>深圳市深南燃气有限公司坂田供应站雪象服务点</t>
  </si>
  <si>
    <t>深圳市龙岗区坂田街道坂田社区工作站黄金山6巷15号101</t>
  </si>
  <si>
    <t>服务点89600880</t>
  </si>
  <si>
    <t>彭建兢13427998706</t>
  </si>
  <si>
    <t>X=116900；Y=31624</t>
  </si>
  <si>
    <t>2016/5/16办理迁址，原地址：深圳市龙岗区坂田街道雪象社区雪象花园新村80栋101</t>
  </si>
  <si>
    <t>深圳市深南燃气有限公司坂田供应站坂雪岗服务点</t>
  </si>
  <si>
    <t>深圳市龙岗区坂田街道雪象社区象角塘村二路25号101</t>
  </si>
  <si>
    <t>服务点88899129</t>
  </si>
  <si>
    <t>刘威18948339922</t>
  </si>
  <si>
    <t>X=116191；Y=31680</t>
  </si>
  <si>
    <t>深圳市深南燃气有限公司坂田供应站五和服务点</t>
  </si>
  <si>
    <t>龙岗区坂田街道大发浦社区水斗坑西村七巷17号101</t>
  </si>
  <si>
    <t>服务点26868777</t>
  </si>
  <si>
    <t>赵志永13798484275</t>
  </si>
  <si>
    <t>X=115458；Y=28342</t>
  </si>
  <si>
    <t>2017/2/21办理迁址，原地址：龙岗区坂田街道五和社区和磡路92号109；2015/4/3设立</t>
  </si>
  <si>
    <t>深圳市深能燃气有限公司坂田供应站杨美服务点</t>
  </si>
  <si>
    <t>深圳市龙岗区坂田街道杨美社区旺塘17巷10号一楼</t>
  </si>
  <si>
    <t>服务点29181000</t>
  </si>
  <si>
    <t>吴加相13760387596</t>
  </si>
  <si>
    <t>X=29314；Y=117264</t>
  </si>
  <si>
    <t>2018/5/16设立</t>
  </si>
  <si>
    <t>深圳市深能燃气有限公司坂田供应站大发埔服务点</t>
  </si>
  <si>
    <t>深圳市龙岗区坂田街道大发埔社区水斗坑东村二巷12号一楼</t>
  </si>
  <si>
    <t>X=30478；Y=114733</t>
  </si>
  <si>
    <t>深圳市深燃石油气有限公司布吉粤宝供应站厦村服务点</t>
  </si>
  <si>
    <t>深圳市龙岗区南湾街道厦村社区桂花路103号商业楼第18号铺</t>
  </si>
  <si>
    <t>服务点28745646</t>
  </si>
  <si>
    <t>X=125928；Y=26702</t>
  </si>
  <si>
    <t>深圳市六南能源有限公司大靓供应站李朗服务点</t>
  </si>
  <si>
    <t>深圳市龙岗区南湾街道下李朗社区深朗北区73-105</t>
  </si>
  <si>
    <t>万洪金13360079172</t>
  </si>
  <si>
    <t>X=121947；Y=30853</t>
  </si>
  <si>
    <t>2019/10/21办理迁址，原地址：南湾街道下李朗社区深南区11号103；2015/2/3设立</t>
  </si>
  <si>
    <t>深圳龙岗顺威煤气有限公司顺威储配站下李朗服务点</t>
  </si>
  <si>
    <t>深圳市龙岗区南湾街道下李朗社区下李北路31号1楼</t>
  </si>
  <si>
    <t>服务点28373767</t>
  </si>
  <si>
    <t>吴瑶清13902957854</t>
  </si>
  <si>
    <t>X=122546；Y=30256</t>
  </si>
  <si>
    <t>2018/5/21办理迁址，原地址：深圳市龙岗区南湾街道下李朗社区下李北路32号一楼101</t>
  </si>
  <si>
    <t>深圳市燕山燕鹏石化有限公司李朗服务点</t>
  </si>
  <si>
    <t>深圳市龙岗区南湾街道下李朗社区虾公岭77号</t>
  </si>
  <si>
    <t>X=122826；Y=29759</t>
  </si>
  <si>
    <t>2018/8/10设立</t>
  </si>
  <si>
    <t>深圳市燕山燕鹏石化有限公司南湾服务点</t>
  </si>
  <si>
    <t>深圳市龙岗区南湾街道厦村兰花路9号-2</t>
  </si>
  <si>
    <t>敖勇强13760139931</t>
  </si>
  <si>
    <t>X=125461；Y=26852</t>
  </si>
  <si>
    <t>2019/1/17设立</t>
  </si>
  <si>
    <t>深圳市蓝光化工有限公司白泥坑供应站丹竹头村服务点</t>
  </si>
  <si>
    <t>深圳市龙岗区南湾街道丹竹头社区岭背东二巷6号1楼101</t>
  </si>
  <si>
    <t>服务点28412305</t>
  </si>
  <si>
    <t>陈坚旺13928488167</t>
  </si>
  <si>
    <t>李金喜13423951155</t>
  </si>
  <si>
    <t>X=124531；Y=27663</t>
  </si>
  <si>
    <t>2015/3/23办理更名，原名：深圳市深铁普工液化气有限公司白泥坑供应站丹竹头村服务点</t>
  </si>
  <si>
    <t>深圳市深燃石油气有限公司横岗供应站四联服务点</t>
  </si>
  <si>
    <t>深圳市龙岗区横岗街道四联社区四联路365号19号铺</t>
  </si>
  <si>
    <t>服务点83800000</t>
  </si>
  <si>
    <t>X=129364；Y=31047</t>
  </si>
  <si>
    <t>2018/3/23迁址；2015/3/23设立</t>
  </si>
  <si>
    <t>深圳市深燃石油气有限公司横岗供应站上围服务点</t>
  </si>
  <si>
    <t>深圳市龙岗区横岗街道横岗社区上围村8号二楼右侧</t>
  </si>
  <si>
    <t>X=130580；Y=30435</t>
  </si>
  <si>
    <t>2015/2/3设立</t>
  </si>
  <si>
    <t>深圳市深燃石油气有限公司横岗供应站坳背服务点</t>
  </si>
  <si>
    <t>深圳市龙岗区横岗街道赐昌路6号商业楼119</t>
  </si>
  <si>
    <t>服务点28652011</t>
  </si>
  <si>
    <t>X=130673；Y=33358</t>
  </si>
  <si>
    <t>深圳市深燃石油气有限公司横岗供应站安良服务点</t>
  </si>
  <si>
    <t>深圳市龙岗区横岗街道安良五村北巷8号1层</t>
  </si>
  <si>
    <t>X=132875；Y=29680</t>
  </si>
  <si>
    <t>深圳市六南能源有限公司牛始埔供应站大园服务点</t>
  </si>
  <si>
    <t>深圳市龙岗区横岗街道四联社区排榜村大园街9号101</t>
  </si>
  <si>
    <t>晏快平13500055099</t>
  </si>
  <si>
    <t>X=128960；Y=31530</t>
  </si>
  <si>
    <t>2015/3/23设立</t>
  </si>
  <si>
    <t>深圳市六南能源有限公司牛始埔供应站西坑服务点</t>
  </si>
  <si>
    <t>深圳市龙岗区横岗街道西湖路西湖工业区1栋-8</t>
  </si>
  <si>
    <t>钟斌13728613727</t>
  </si>
  <si>
    <t>X=131604；Y=27309</t>
  </si>
  <si>
    <t>深圳市六南能源有限公司排榜供应站坳背服务点</t>
  </si>
  <si>
    <t>深圳市龙岗区横岗街道保安社区坳背二村坳二物管一区35号103</t>
  </si>
  <si>
    <t>石银凤13631512666</t>
  </si>
  <si>
    <t>X=130803；Y=33717</t>
  </si>
  <si>
    <t>深圳市六南能源有限公司牛始埔供应站安良服务点</t>
  </si>
  <si>
    <t>深圳市龙岗区横岗街道安良社区八村荔园路9号</t>
  </si>
  <si>
    <t>官大果13500055099</t>
  </si>
  <si>
    <t>X=131789；Y=29247</t>
  </si>
  <si>
    <t>深圳市蓝光化工有限公司蓝光化工液化石油气储配站新光村服务点</t>
  </si>
  <si>
    <t>深圳市龙岗区横岗街道新光一街2号</t>
  </si>
  <si>
    <t>服务点28606018</t>
  </si>
  <si>
    <t>王金典13714400468</t>
  </si>
  <si>
    <t>X=130372；Y=30486</t>
  </si>
  <si>
    <t>深圳市蓝光化工有限公司蓝光化工液化石油气储配站麻地村服务点</t>
  </si>
  <si>
    <t>深圳市龙岗区横岗街道六约社区麻地街1号19号铺</t>
  </si>
  <si>
    <t>服务点28511833</t>
  </si>
  <si>
    <t>陈伟边13510750675</t>
  </si>
  <si>
    <t>罗细弟13554826800</t>
  </si>
  <si>
    <t>X=128369；Y=29336</t>
  </si>
  <si>
    <t>深圳市蓝光化工有限公司蓝光化工液化石油气储配站牛始埔村服务点</t>
  </si>
  <si>
    <t>深圳市龙岗区横岗街道六约社区牛始埔路88号后102</t>
  </si>
  <si>
    <t>服务点28505088</t>
  </si>
  <si>
    <t>李剑升13632922714</t>
  </si>
  <si>
    <t>X=127875；Y=29508</t>
  </si>
  <si>
    <t>深圳市蓝光化工有限公司蓝光化工液化石油气储配站塘坑村服务点</t>
  </si>
  <si>
    <t>深圳市龙岗区横岗街道六约社区塘坑丰塘街35号101</t>
  </si>
  <si>
    <t>服务点28511811</t>
  </si>
  <si>
    <t>X=128964；Y=29827</t>
  </si>
  <si>
    <t>深圳市蓝光化工有限公司蓝光化工液化石油气储配站深坑村服务点</t>
  </si>
  <si>
    <t>深圳市龙岗区横岗街道六约社区怡和二巷45-1号101</t>
  </si>
  <si>
    <t>服务点28629444</t>
  </si>
  <si>
    <t>张国良13632586188</t>
  </si>
  <si>
    <t>张永旭13714765598</t>
  </si>
  <si>
    <t>X=126286；Y=29640</t>
  </si>
  <si>
    <t>深圳市蓝光化工有限公司排榜服务点</t>
  </si>
  <si>
    <t>深圳市龙岗区横岗街道横岗社区新光二街46号2号铺</t>
  </si>
  <si>
    <t>许小红15820429060</t>
  </si>
  <si>
    <t>X=130147；Y=30627</t>
  </si>
  <si>
    <t>2018/10/24办理迁址，原址：深圳市龙岗区横岗街道四联社区上板三巷11号；2016/8/30办理更名，原名：深圳市燕山燕鹏石化有限公司排榜服务点。</t>
  </si>
  <si>
    <t>深圳市蓝光化工有限公司蓝光化工液化石油气储配站荷坳村服务点</t>
  </si>
  <si>
    <t>深圳市龙岗区横岗街道金源路242号</t>
  </si>
  <si>
    <t>服务点28626785</t>
  </si>
  <si>
    <t>钟镇辉13794492138</t>
  </si>
  <si>
    <t>钟传意13794492138</t>
  </si>
  <si>
    <t>X=132506；Y=34360</t>
  </si>
  <si>
    <t>深圳市蓝光化工有限公司蓝光化工液化石油气储配站简龙村服务点</t>
  </si>
  <si>
    <t>深圳市龙岗区横岗街道横坪西路27-1号101</t>
  </si>
  <si>
    <t>服务点28622250</t>
  </si>
  <si>
    <t>巫春辉15002079136</t>
  </si>
  <si>
    <t>X=133534；Y=32445</t>
  </si>
  <si>
    <t>深圳市蓝光化工有限公司蓝光化工液化石油气储配站下中村服务点</t>
  </si>
  <si>
    <t>深圳市龙岗区横岗街道大康社区下中山子下路269号103</t>
  </si>
  <si>
    <t>服务点84263835</t>
  </si>
  <si>
    <t>X=133121；Y=30605</t>
  </si>
  <si>
    <t>深圳市蓝光化工有限公司液化石油气储配站马六村服务点</t>
  </si>
  <si>
    <t>深圳市龙岗区横岗街道保安社区马六路66号101</t>
  </si>
  <si>
    <t>李培辉18603018138</t>
  </si>
  <si>
    <t>X=131132；Y=30547</t>
  </si>
  <si>
    <t>深圳市蓝光化工有限公司蓝光化工液化石油气储配站西坑服务点</t>
  </si>
  <si>
    <t>深圳市龙岗区园山街道西坑社区百达街2-4号B栋临街小店101</t>
  </si>
  <si>
    <t>邱木坚13434782628</t>
  </si>
  <si>
    <t>X=132209；Y=27205</t>
  </si>
  <si>
    <t>深圳市蓝光化工有限公司蓝光化工液化石油气储配站安良五村服务点</t>
  </si>
  <si>
    <t>深圳市龙岗区园山街道安良五村安兴路110号104</t>
  </si>
  <si>
    <t>服务点28614111</t>
  </si>
  <si>
    <t>X=132461；Y=29541</t>
  </si>
  <si>
    <t>2017年12月13申请地址变更，原地址：深圳市龙岗区横岗街道安良社区龙兴路30号104</t>
  </si>
  <si>
    <t>深圳市深燃石油气有限公司回龙埔供应站南联服务点</t>
  </si>
  <si>
    <t>深圳市龙岗区龙岗街道南联社区鹏达路141号102</t>
  </si>
  <si>
    <t>服务点84870454</t>
  </si>
  <si>
    <t>X=135345；Y=38103</t>
  </si>
  <si>
    <t>深圳市深燃石油气有限公司回龙埔供应站福宁服务点</t>
  </si>
  <si>
    <t>深圳市龙岗区龙岗街道龙岗福宁小区上宁5巷4号101B</t>
  </si>
  <si>
    <t>服务点89617011</t>
  </si>
  <si>
    <t>X=137168；Y=40293</t>
  </si>
  <si>
    <t>深圳市六南能源有限公司清林供应站仙人岭服务点</t>
  </si>
  <si>
    <t>深圳市龙岗区龙岗街道新生社区仙人岭路125-1</t>
  </si>
  <si>
    <t>张文涨13714230546</t>
  </si>
  <si>
    <t>X=137791；Y=41530</t>
  </si>
  <si>
    <t>深圳龙岗顺威煤气有限公司同乐供应站南联服务点</t>
  </si>
  <si>
    <t>深圳市龙岗区龙岗街道南联社区刘屋瑞记路89号</t>
  </si>
  <si>
    <t>服务点84829317</t>
  </si>
  <si>
    <t>肖灯新15813707713</t>
  </si>
  <si>
    <t>X=136417；Y=38016</t>
  </si>
  <si>
    <t>2016/8/31办理更名，原名：深圳市燕山燕鹏石化有限公司龙岗区同乐供应站南联服务点。2015/1/15办理迁址，原地址：深圳市龙岗区龙岗街道南联社区上江路29号102</t>
  </si>
  <si>
    <t>深圳龙岗顺威煤气有限公司同乐供应站赤石岗服务点</t>
  </si>
  <si>
    <t>深圳市龙岗区龙岗街道龙新社区赤石岗小区284号101</t>
  </si>
  <si>
    <t>服务点84818809</t>
  </si>
  <si>
    <t>骆勇13922873617</t>
  </si>
  <si>
    <t>X=139397；Y=39488</t>
  </si>
  <si>
    <t>2016/8/31办理更名，原名：深圳市燕山燕鹏石化有限公司同乐供应站赤石岗服务点</t>
  </si>
  <si>
    <t>深圳深岩燃气有限公司五联供应站南联服务点</t>
  </si>
  <si>
    <t>深圳市龙岗区龙岗街道南联社区简一村简湖路27-7号</t>
  </si>
  <si>
    <t>服务点84826491</t>
  </si>
  <si>
    <t>欧阳德林13560717685</t>
  </si>
  <si>
    <t>X=136035；Y=39253</t>
  </si>
  <si>
    <t>2017/7/7办理迁址，原地址：深圳市龙岗区龙岗街道南联社区简一路西九巷7号102</t>
  </si>
  <si>
    <t>深圳深岩燃气有限公司同乐储备站罗福服务点</t>
  </si>
  <si>
    <t>深圳市龙岗区龙岗街道龙岗社区罗福路30号（102）</t>
  </si>
  <si>
    <t>服务点84834272</t>
  </si>
  <si>
    <t>黄进瑜15814429795</t>
  </si>
  <si>
    <t>X=137361；Y=40451</t>
  </si>
  <si>
    <t>2016/9/19办理迁址，原地址：深圳市龙岗区龙岗街道龙岗社区罗福路32号105</t>
  </si>
  <si>
    <t>深圳深岩燃气有限公司新渤海供应站罗瑞合服务点</t>
  </si>
  <si>
    <t>深圳市龙岗区龙岗街道南联社区罗瑞合东区二巷14号（102）</t>
  </si>
  <si>
    <t>服务点89648686</t>
  </si>
  <si>
    <t>卢美娟19875443165</t>
  </si>
  <si>
    <t>X=136625；Y=39682</t>
  </si>
  <si>
    <t>2016/9/19办理迁址，原地址：深圳市龙岗区龙岗街道南联社区罗瑞合西区一巷7号（102）</t>
  </si>
  <si>
    <t>深圳深岩燃气有限公司同乐储备站老大坑服务点</t>
  </si>
  <si>
    <t>深圳市龙岗区龙岗街道同乐社区老大坑四区12号101</t>
  </si>
  <si>
    <t>服务点84294420</t>
  </si>
  <si>
    <t>余文祥13713989585</t>
  </si>
  <si>
    <t>X=140669；Y=36176</t>
  </si>
  <si>
    <t>深圳深岩燃气有限公司同乐储备站龙东大埔村服务点</t>
  </si>
  <si>
    <t>深圳市龙岗区龙岗街道龙东社区大埔一路平房T112号</t>
  </si>
  <si>
    <t>服务点84871535</t>
  </si>
  <si>
    <t>任小亮13724219965</t>
  </si>
  <si>
    <t>X=139416；Y=38920</t>
  </si>
  <si>
    <t>深圳深岩燃气有限公司同乐储备站赖屋服务点</t>
  </si>
  <si>
    <t>深圳市龙岗区龙岗街道同乐社区乐园路19-1号102</t>
  </si>
  <si>
    <t>服务点84894516</t>
  </si>
  <si>
    <t>杨有梅15818655079</t>
  </si>
  <si>
    <t>X=140571；Y=37846</t>
  </si>
  <si>
    <t>深圳深岩燃气有限公司同乐储备站三和服务点</t>
  </si>
  <si>
    <t>深圳市龙岗区龙岗街道龙东社区三和村商业街1号104</t>
  </si>
  <si>
    <t>服务点84800443</t>
  </si>
  <si>
    <t>李文清13689556896</t>
  </si>
  <si>
    <t>X=138095；Y=39731</t>
  </si>
  <si>
    <t>深圳深岩燃气有限公司同乐储备站兰水坣服务点</t>
  </si>
  <si>
    <t>深圳市龙岗区龙岗街道龙东社区兰水路62号C栋一楼</t>
  </si>
  <si>
    <t>服务点84844616</t>
  </si>
  <si>
    <t>张东奎13652383308</t>
  </si>
  <si>
    <t>X=140263；Y=40077</t>
  </si>
  <si>
    <t>深圳深岩燃气有限公司同乐储备站浪背服务点</t>
  </si>
  <si>
    <t>深圳市龙岗区龙岗街道同乐社区浪背村2区50号101</t>
  </si>
  <si>
    <t>服务点84298229</t>
  </si>
  <si>
    <t>张勇斌13713989585</t>
  </si>
  <si>
    <t>X=142576；Y=40250</t>
  </si>
  <si>
    <t>深圳深岩燃气有限公司同乐储备站吓坑服务点</t>
  </si>
  <si>
    <t>深圳市龙岗区龙岗街道同德社区吓坑村老屋二区3-1号</t>
  </si>
  <si>
    <t>周学林13510754785</t>
  </si>
  <si>
    <t>X=141646；Y=39860</t>
  </si>
  <si>
    <t>2016/12/30设立</t>
  </si>
  <si>
    <t>深圳市蓝光化工有限公司联兴供应站南联服务点</t>
  </si>
  <si>
    <t>深圳市龙岗区龙岗街道南联社区鹏达路41-96</t>
  </si>
  <si>
    <t>张书校13713987890</t>
  </si>
  <si>
    <t>X=136489；Y=38352</t>
  </si>
  <si>
    <t>深圳市蓝光化工有限公司龙岗联兴供应站麻岭服务点</t>
  </si>
  <si>
    <t>深圳市龙岗区龙岗街道南联社区麻岭二路15号101</t>
  </si>
  <si>
    <t>蔡永生13600461598</t>
  </si>
  <si>
    <t>X=135618；Y=37693</t>
  </si>
  <si>
    <t>2017/3/9设立</t>
  </si>
  <si>
    <t>深圳市蓝光化工有限公司龙岗联兴供应站龙东服务点</t>
  </si>
  <si>
    <t>深圳市龙岗区龙岗街道龙新社区东二村三区15号一楼(101、102)</t>
  </si>
  <si>
    <t>X=138388；Y=40290</t>
  </si>
  <si>
    <t>2016/7/20设立</t>
  </si>
  <si>
    <t>深圳市六南能源有限公司清林供应站盛平服务点</t>
  </si>
  <si>
    <t>深圳市龙岗区龙城街道盛平社区松子岭田段心南二巷9号</t>
  </si>
  <si>
    <t>服务点89641199</t>
  </si>
  <si>
    <t>农金华13713662000</t>
  </si>
  <si>
    <t>X=135486；Y=39992</t>
  </si>
  <si>
    <t>深圳深岩燃气有限公司龙岗五联供应站盛平服务点</t>
  </si>
  <si>
    <t>深圳市龙岗区龙城街道盛平社区龙平东路523号康茜实业商铺</t>
  </si>
  <si>
    <t>服务点25083147</t>
  </si>
  <si>
    <t>X=135279；Y=40380</t>
  </si>
  <si>
    <t>深圳深岩燃气有限公司龙西供应站五联服务点</t>
  </si>
  <si>
    <t>深圳市龙岗区龙城街道五联社区连心路48号一楼</t>
  </si>
  <si>
    <t>X=133403；Y=41896</t>
  </si>
  <si>
    <t>2016/9/9办理更名，原名：深圳市燕山燕鹏石化有限公司龙西供应站五联服务点</t>
  </si>
  <si>
    <t>深圳龙岗顺威煤气有限公司同乐供应站龙东服务点</t>
  </si>
  <si>
    <t>深圳市龙岗区宝龙街道龙东社区龙德16号</t>
  </si>
  <si>
    <t>服务点84888108</t>
  </si>
  <si>
    <t>倪焱忠18211552961</t>
  </si>
  <si>
    <t>X=139086；Y=39074</t>
  </si>
  <si>
    <t>2017/4/19办理迁址，原地址：深圳市龙岗区龙岗街道龙东社区育贤路24号101；2016/8/31办理更名，原名：深圳市燕山燕鹏石化有限公司龙岗区同乐供应站龙东服务点</t>
  </si>
  <si>
    <t>深圳市蓝光化工有限公司联兴供应站南约服务点</t>
  </si>
  <si>
    <t>深圳市龙岗区宝龙街道南约社区宝荷大道94号102、94号6栋101</t>
  </si>
  <si>
    <t>李华港13603032335</t>
  </si>
  <si>
    <t>X=138161；Y=35495</t>
  </si>
  <si>
    <t>2020/7/6办理更名和地址变更，原名：深圳市蓝光化工有限公司联兴供应站龙南服务点，原地址：深圳市龙岗区宝龙街道南约社区宝荷大道94号6栋101；2020/4/16办理迁址，原地址：深圳市龙岗区龙岗街道南约社区龙南路4号1楼4-6</t>
  </si>
  <si>
    <t>深圳市六南能源有限公司兴业供应站冠云服务点</t>
  </si>
  <si>
    <t>深圳市龙岗区坪地街道中心社区岳湖岗冠云街31号</t>
  </si>
  <si>
    <t>陈龙金13714464285</t>
  </si>
  <si>
    <t>朱军13360539288</t>
  </si>
  <si>
    <t>X=140045；Y=45107</t>
  </si>
  <si>
    <t>2019/6/6办理，原名为：深圳市六南能源有限公司兴业供应站白石塘服务点；2019/7/17，办理迁址，原地址：深圳市龙岗区坪地街道中心社区白石塘村鸿运一街4-1号</t>
  </si>
  <si>
    <t>深圳市六南能源有限公司兴业供应站宝勤服务点</t>
  </si>
  <si>
    <t>深圳市龙岗区坪地街道中心社区宝勤路10号</t>
  </si>
  <si>
    <t>吴永禄13410156555</t>
  </si>
  <si>
    <t>x=139767；y=43957</t>
  </si>
  <si>
    <t>2016/9/2设立</t>
  </si>
  <si>
    <t>深圳市六南能源有限公司兴业供应站富地岗服务点</t>
  </si>
  <si>
    <t>深圳市龙岗区坪地街道坪东社区富地岗老屋村26-1</t>
  </si>
  <si>
    <t>x=142039；y=44053</t>
  </si>
  <si>
    <t>2016/9/14设立</t>
  </si>
  <si>
    <t>深圳深岩燃气有限公司坪地供应站西湖塘服务点</t>
  </si>
  <si>
    <t>深圳市龙岗区坪地街道坪东社区西湖塘新区18-1号1楼</t>
  </si>
  <si>
    <t>陈玉城13392881423</t>
  </si>
  <si>
    <t>X=141730；Y=44065</t>
  </si>
  <si>
    <t>2017/2/16办理迁址，原地址：深圳市龙岗区坪地街道坪东社区西湖塘哑福园32号101</t>
  </si>
  <si>
    <t>合计</t>
  </si>
  <si>
    <t>企业</t>
  </si>
  <si>
    <t>深圳市深燃石油气有限公司</t>
  </si>
  <si>
    <t>深圳市六南能源有限公司</t>
  </si>
  <si>
    <t>深圳龙岗顺威煤气有限公司</t>
  </si>
  <si>
    <t>深圳深岩燃气有限公司</t>
  </si>
  <si>
    <t>深圳市燕山燕鹏石化有限公司</t>
  </si>
  <si>
    <t>深圳市蓝光化工有限公司</t>
  </si>
  <si>
    <t>深圳市深南燃气有限公司</t>
  </si>
  <si>
    <t>深圳市深能燃气有限公司</t>
  </si>
  <si>
    <t>姜建鹏13510819833</t>
  </si>
  <si>
    <r>
      <rPr>
        <sz val="12"/>
        <color theme="1"/>
        <rFont val="宋体"/>
        <charset val="134"/>
        <scheme val="minor"/>
      </rPr>
      <t>深圳市龙岗区</t>
    </r>
    <r>
      <rPr>
        <sz val="12"/>
        <color rgb="FFFF0000"/>
        <rFont val="宋体"/>
        <charset val="134"/>
        <scheme val="minor"/>
      </rPr>
      <t>园山街道</t>
    </r>
    <r>
      <rPr>
        <sz val="12"/>
        <color theme="1"/>
        <rFont val="宋体"/>
        <charset val="134"/>
        <scheme val="minor"/>
      </rPr>
      <t>保安马五村地段（麻风窝）</t>
    </r>
  </si>
  <si>
    <r>
      <rPr>
        <sz val="12"/>
        <rFont val="宋体"/>
        <charset val="134"/>
      </rPr>
      <t>深圳市龙岗区</t>
    </r>
    <r>
      <rPr>
        <sz val="12"/>
        <color rgb="FFFF0000"/>
        <rFont val="宋体"/>
        <charset val="134"/>
      </rPr>
      <t>宝龙街道</t>
    </r>
    <r>
      <rPr>
        <sz val="12"/>
        <rFont val="宋体"/>
        <charset val="134"/>
      </rPr>
      <t>同乐社区下坑路315号</t>
    </r>
  </si>
  <si>
    <t>张勤盛13750269876</t>
  </si>
  <si>
    <t>张振东13802277885</t>
  </si>
  <si>
    <r>
      <rPr>
        <sz val="12"/>
        <color rgb="FFFF0000"/>
        <rFont val="宋体"/>
        <charset val="134"/>
      </rPr>
      <t>吉华</t>
    </r>
    <r>
      <rPr>
        <sz val="12"/>
        <rFont val="宋体"/>
        <charset val="134"/>
      </rPr>
      <t>街道</t>
    </r>
  </si>
  <si>
    <r>
      <rPr>
        <sz val="12"/>
        <rFont val="宋体"/>
        <charset val="134"/>
      </rPr>
      <t>深圳市龙岗区</t>
    </r>
    <r>
      <rPr>
        <sz val="12"/>
        <color rgb="FFFF0000"/>
        <rFont val="宋体"/>
        <charset val="134"/>
      </rPr>
      <t>吉华</t>
    </r>
    <r>
      <rPr>
        <sz val="12"/>
        <rFont val="宋体"/>
        <charset val="134"/>
      </rPr>
      <t>街道三联肉联厂旁</t>
    </r>
  </si>
  <si>
    <r>
      <rPr>
        <sz val="12"/>
        <rFont val="宋体"/>
        <charset val="134"/>
      </rPr>
      <t>深圳市龙岗区</t>
    </r>
    <r>
      <rPr>
        <sz val="12"/>
        <color rgb="FFFF0000"/>
        <rFont val="宋体"/>
        <charset val="134"/>
      </rPr>
      <t>吉华</t>
    </r>
    <r>
      <rPr>
        <sz val="12"/>
        <rFont val="宋体"/>
        <charset val="134"/>
      </rPr>
      <t>街道水径石龙坑社区石龙路南侧</t>
    </r>
  </si>
  <si>
    <r>
      <rPr>
        <sz val="12"/>
        <rFont val="宋体"/>
        <charset val="134"/>
      </rPr>
      <t>深圳市龙岗区</t>
    </r>
    <r>
      <rPr>
        <sz val="12"/>
        <color rgb="FFFF0000"/>
        <rFont val="宋体"/>
        <charset val="134"/>
      </rPr>
      <t>吉华</t>
    </r>
    <r>
      <rPr>
        <sz val="12"/>
        <rFont val="宋体"/>
        <charset val="134"/>
      </rPr>
      <t>街道三联村步九窝</t>
    </r>
  </si>
  <si>
    <r>
      <rPr>
        <sz val="12"/>
        <rFont val="宋体"/>
        <charset val="134"/>
      </rPr>
      <t>深圳市龙岗区</t>
    </r>
    <r>
      <rPr>
        <sz val="12"/>
        <color rgb="FFFF0000"/>
        <rFont val="宋体"/>
        <charset val="134"/>
      </rPr>
      <t>吉华</t>
    </r>
    <r>
      <rPr>
        <sz val="12"/>
        <rFont val="宋体"/>
        <charset val="134"/>
      </rPr>
      <t>街道三联肉联厂对面山边101、102</t>
    </r>
  </si>
  <si>
    <t>深圳市燕山燕鹏石化有限公司坂田供应站</t>
  </si>
  <si>
    <t>深圳市龙岗区坂田街道坂雪岗大道3015号-6</t>
  </si>
  <si>
    <t>三级供应站25797777</t>
  </si>
  <si>
    <t>彭少玲13510108398</t>
  </si>
  <si>
    <t>X=115697；Y=30203</t>
  </si>
  <si>
    <t>2020/7/13暂停营业；2020/3/26设立</t>
  </si>
  <si>
    <t>颜衡益13728897000</t>
  </si>
  <si>
    <t>杨定荣13715384175</t>
  </si>
  <si>
    <r>
      <rPr>
        <sz val="12"/>
        <color rgb="FFFF0000"/>
        <rFont val="宋体"/>
        <charset val="134"/>
        <scheme val="minor"/>
      </rPr>
      <t>横岗</t>
    </r>
    <r>
      <rPr>
        <sz val="12"/>
        <color theme="1"/>
        <rFont val="宋体"/>
        <charset val="134"/>
        <scheme val="minor"/>
      </rPr>
      <t>街道</t>
    </r>
  </si>
  <si>
    <r>
      <rPr>
        <sz val="12"/>
        <color rgb="FFFF0000"/>
        <rFont val="宋体"/>
        <charset val="134"/>
      </rPr>
      <t>园山</t>
    </r>
    <r>
      <rPr>
        <sz val="12"/>
        <rFont val="宋体"/>
        <charset val="134"/>
      </rPr>
      <t>街道</t>
    </r>
  </si>
  <si>
    <r>
      <rPr>
        <sz val="12"/>
        <rFont val="宋体"/>
        <charset val="134"/>
      </rPr>
      <t>深圳市龙岗区</t>
    </r>
    <r>
      <rPr>
        <sz val="12"/>
        <color rgb="FFFF0000"/>
        <rFont val="宋体"/>
        <charset val="134"/>
      </rPr>
      <t>园山</t>
    </r>
    <r>
      <rPr>
        <sz val="12"/>
        <rFont val="宋体"/>
        <charset val="134"/>
      </rPr>
      <t>街道六约社区牛始埔七蕉坑口</t>
    </r>
  </si>
  <si>
    <r>
      <rPr>
        <sz val="12"/>
        <color rgb="FFFF0000"/>
        <rFont val="宋体"/>
        <charset val="134"/>
        <scheme val="minor"/>
      </rPr>
      <t>园山</t>
    </r>
    <r>
      <rPr>
        <sz val="12"/>
        <color theme="1"/>
        <rFont val="宋体"/>
        <charset val="134"/>
        <scheme val="minor"/>
      </rPr>
      <t>街道</t>
    </r>
  </si>
  <si>
    <r>
      <rPr>
        <sz val="12"/>
        <color theme="1"/>
        <rFont val="宋体"/>
        <charset val="134"/>
        <scheme val="minor"/>
      </rPr>
      <t>深圳市龙岗区</t>
    </r>
    <r>
      <rPr>
        <sz val="12"/>
        <color rgb="FFFF0000"/>
        <rFont val="宋体"/>
        <charset val="134"/>
        <scheme val="minor"/>
      </rPr>
      <t>园山</t>
    </r>
    <r>
      <rPr>
        <sz val="12"/>
        <color theme="1"/>
        <rFont val="宋体"/>
        <charset val="134"/>
        <scheme val="minor"/>
      </rPr>
      <t>街道新园路1-1号楼</t>
    </r>
  </si>
  <si>
    <r>
      <rPr>
        <sz val="12"/>
        <color theme="1"/>
        <rFont val="宋体"/>
        <charset val="134"/>
        <scheme val="minor"/>
      </rPr>
      <t>深圳市龙岗区</t>
    </r>
    <r>
      <rPr>
        <sz val="12"/>
        <color rgb="FFFF0000"/>
        <rFont val="宋体"/>
        <charset val="134"/>
        <scheme val="minor"/>
      </rPr>
      <t>园山</t>
    </r>
    <r>
      <rPr>
        <sz val="12"/>
        <color theme="1"/>
        <rFont val="宋体"/>
        <charset val="134"/>
        <scheme val="minor"/>
      </rPr>
      <t>街道大康莘塘村</t>
    </r>
  </si>
  <si>
    <r>
      <rPr>
        <sz val="12"/>
        <color theme="1"/>
        <rFont val="宋体"/>
        <charset val="134"/>
        <scheme val="minor"/>
      </rPr>
      <t>深圳市龙岗区</t>
    </r>
    <r>
      <rPr>
        <sz val="12"/>
        <color rgb="FFFF0000"/>
        <rFont val="宋体"/>
        <charset val="134"/>
        <scheme val="minor"/>
      </rPr>
      <t>园山</t>
    </r>
    <r>
      <rPr>
        <sz val="12"/>
        <color theme="1"/>
        <rFont val="宋体"/>
        <charset val="134"/>
        <scheme val="minor"/>
      </rPr>
      <t>街道大康社区福田路(后山边)</t>
    </r>
  </si>
  <si>
    <t>任强13510664172</t>
  </si>
  <si>
    <r>
      <rPr>
        <sz val="12"/>
        <color rgb="FFFF0000"/>
        <rFont val="宋体"/>
        <charset val="134"/>
      </rPr>
      <t>宝龙</t>
    </r>
    <r>
      <rPr>
        <sz val="12"/>
        <rFont val="宋体"/>
        <charset val="134"/>
      </rPr>
      <t>街道</t>
    </r>
  </si>
  <si>
    <r>
      <rPr>
        <sz val="12"/>
        <rFont val="宋体"/>
        <charset val="134"/>
      </rPr>
      <t>深圳市龙岗区</t>
    </r>
    <r>
      <rPr>
        <sz val="12"/>
        <color rgb="FFFF0000"/>
        <rFont val="宋体"/>
        <charset val="134"/>
      </rPr>
      <t>宝龙</t>
    </r>
    <r>
      <rPr>
        <sz val="12"/>
        <rFont val="宋体"/>
        <charset val="134"/>
      </rPr>
      <t>街道龙东村大埔二队</t>
    </r>
  </si>
  <si>
    <r>
      <rPr>
        <sz val="12"/>
        <rFont val="宋体"/>
        <charset val="134"/>
      </rPr>
      <t>深圳市龙岗区</t>
    </r>
    <r>
      <rPr>
        <sz val="12"/>
        <color rgb="FFFF0000"/>
        <rFont val="宋体"/>
        <charset val="134"/>
      </rPr>
      <t>宝龙</t>
    </r>
    <r>
      <rPr>
        <sz val="12"/>
        <rFont val="宋体"/>
        <charset val="134"/>
      </rPr>
      <t>街道同乐社区新布村阳新路3号之一</t>
    </r>
  </si>
  <si>
    <r>
      <rPr>
        <sz val="12"/>
        <rFont val="宋体"/>
        <charset val="134"/>
      </rPr>
      <t>深圳市龙岗区</t>
    </r>
    <r>
      <rPr>
        <sz val="12"/>
        <color rgb="FFFF0000"/>
        <rFont val="宋体"/>
        <charset val="134"/>
      </rPr>
      <t>宝龙</t>
    </r>
    <r>
      <rPr>
        <sz val="12"/>
        <rFont val="宋体"/>
        <charset val="134"/>
      </rPr>
      <t>街道南约社区旱田村</t>
    </r>
  </si>
  <si>
    <r>
      <rPr>
        <sz val="12"/>
        <rFont val="宋体"/>
        <charset val="134"/>
      </rPr>
      <t>深圳市龙岗区</t>
    </r>
    <r>
      <rPr>
        <sz val="12"/>
        <color rgb="FFFF0000"/>
        <rFont val="宋体"/>
        <charset val="134"/>
      </rPr>
      <t>宝龙</t>
    </r>
    <r>
      <rPr>
        <sz val="12"/>
        <rFont val="宋体"/>
        <charset val="134"/>
      </rPr>
      <t>街道龙东大围村沙背沥交界处</t>
    </r>
  </si>
  <si>
    <r>
      <rPr>
        <sz val="12"/>
        <rFont val="宋体"/>
        <charset val="134"/>
      </rPr>
      <t>深圳市龙岗区</t>
    </r>
    <r>
      <rPr>
        <sz val="12"/>
        <color rgb="FFFF0000"/>
        <rFont val="宋体"/>
        <charset val="134"/>
      </rPr>
      <t>宝龙</t>
    </r>
    <r>
      <rPr>
        <sz val="12"/>
        <rFont val="宋体"/>
        <charset val="134"/>
      </rPr>
      <t>街道龙东桥背村口</t>
    </r>
  </si>
  <si>
    <r>
      <rPr>
        <sz val="12"/>
        <rFont val="宋体"/>
        <charset val="134"/>
      </rPr>
      <t>深圳市龙岗区</t>
    </r>
    <r>
      <rPr>
        <sz val="12"/>
        <color rgb="FFFF0000"/>
        <rFont val="宋体"/>
        <charset val="134"/>
      </rPr>
      <t>宝龙</t>
    </r>
    <r>
      <rPr>
        <sz val="12"/>
        <rFont val="宋体"/>
        <charset val="134"/>
      </rPr>
      <t>街道龙东社区大埔老屋村141号</t>
    </r>
  </si>
  <si>
    <r>
      <rPr>
        <sz val="12"/>
        <color rgb="FFFF0000"/>
        <rFont val="宋体"/>
        <charset val="134"/>
      </rPr>
      <t>龙岗</t>
    </r>
    <r>
      <rPr>
        <sz val="12"/>
        <rFont val="宋体"/>
        <charset val="134"/>
      </rPr>
      <t>街道</t>
    </r>
  </si>
  <si>
    <r>
      <rPr>
        <sz val="12"/>
        <rFont val="宋体"/>
        <charset val="134"/>
      </rPr>
      <t>深圳市龙岗区</t>
    </r>
    <r>
      <rPr>
        <sz val="12"/>
        <color rgb="FFFF0000"/>
        <rFont val="宋体"/>
        <charset val="134"/>
      </rPr>
      <t>龙岗</t>
    </r>
    <r>
      <rPr>
        <sz val="12"/>
        <rFont val="宋体"/>
        <charset val="134"/>
      </rPr>
      <t>街道龙西社区务地埔村清水巷5号旁</t>
    </r>
  </si>
  <si>
    <r>
      <rPr>
        <sz val="12"/>
        <color rgb="FFFF0000"/>
        <rFont val="宋体"/>
        <charset val="134"/>
        <scheme val="minor"/>
      </rPr>
      <t>龙岗</t>
    </r>
    <r>
      <rPr>
        <sz val="12"/>
        <color theme="1"/>
        <rFont val="宋体"/>
        <charset val="134"/>
        <scheme val="minor"/>
      </rPr>
      <t>街道</t>
    </r>
  </si>
  <si>
    <r>
      <rPr>
        <sz val="12"/>
        <color theme="1"/>
        <rFont val="宋体"/>
        <charset val="134"/>
        <scheme val="minor"/>
      </rPr>
      <t>深圳市龙岗区</t>
    </r>
    <r>
      <rPr>
        <sz val="12"/>
        <color rgb="FFFF0000"/>
        <rFont val="宋体"/>
        <charset val="134"/>
        <scheme val="minor"/>
      </rPr>
      <t>龙岗</t>
    </r>
    <r>
      <rPr>
        <sz val="12"/>
        <color theme="1"/>
        <rFont val="宋体"/>
        <charset val="134"/>
        <scheme val="minor"/>
      </rPr>
      <t>街道龙西社区白沙水村崩山岭</t>
    </r>
  </si>
  <si>
    <r>
      <rPr>
        <sz val="12"/>
        <color theme="1"/>
        <rFont val="宋体"/>
        <charset val="134"/>
        <scheme val="minor"/>
      </rPr>
      <t>深圳市龙岗区</t>
    </r>
    <r>
      <rPr>
        <sz val="12"/>
        <color rgb="FFFF0000"/>
        <rFont val="宋体"/>
        <charset val="134"/>
        <scheme val="minor"/>
      </rPr>
      <t>龙岗</t>
    </r>
    <r>
      <rPr>
        <sz val="12"/>
        <color theme="1"/>
        <rFont val="宋体"/>
        <charset val="134"/>
        <scheme val="minor"/>
      </rPr>
      <t>街道龙西社区富民路145号</t>
    </r>
  </si>
  <si>
    <t>深圳市深燃石油气有限公司平龙供应站白泥坑服务点</t>
  </si>
  <si>
    <t>深圳市龙岗区平湖街道白泥坑社区塘边路6-2号(一楼102)</t>
  </si>
  <si>
    <t>服务点28841211</t>
  </si>
  <si>
    <t>X=124474；Y=30964</t>
  </si>
  <si>
    <t>2016/6/21办理更名，原名：深圳市深燃石油气有限公司平湖第一供应站白泥坑服务点</t>
  </si>
  <si>
    <t>深圳市燕山燕鹏石化有限公司平湖昌润供应站山厦服务点</t>
  </si>
  <si>
    <t>深圳市龙岗区平湖街道山厦社区大井路2号</t>
  </si>
  <si>
    <t>服务点
967111</t>
  </si>
  <si>
    <t>X=120681；Y=36992</t>
  </si>
  <si>
    <t>2020/7/13暂停营业；2019/3/13办理更名，原名：深圳龙岗顺威煤气有限公司平湖昌润供应站山厦服务点；2015/2/5设立</t>
  </si>
  <si>
    <t>深圳市深燃石油气有限公司布吉粤宝供应站锦绣服务点</t>
  </si>
  <si>
    <t>深圳市龙岗区布吉街道南三社区锦绣新村一巷四号101</t>
  </si>
  <si>
    <t>服务点89979425</t>
  </si>
  <si>
    <t>X=121052；Y=27307</t>
  </si>
  <si>
    <r>
      <rPr>
        <sz val="12"/>
        <rFont val="宋体"/>
        <charset val="134"/>
      </rPr>
      <t>深圳市龙岗区</t>
    </r>
    <r>
      <rPr>
        <sz val="12"/>
        <color rgb="FFFF0000"/>
        <rFont val="宋体"/>
        <charset val="134"/>
      </rPr>
      <t>吉华</t>
    </r>
    <r>
      <rPr>
        <sz val="12"/>
        <rFont val="宋体"/>
        <charset val="134"/>
      </rPr>
      <t>街道翠湖社区大靓花园29巷2栋102</t>
    </r>
  </si>
  <si>
    <t>深圳市深燃石油气有限公司布吉粤宝供应站丽湖服务点</t>
  </si>
  <si>
    <r>
      <rPr>
        <sz val="12"/>
        <rFont val="宋体"/>
        <charset val="134"/>
      </rPr>
      <t>深圳市龙岗区</t>
    </r>
    <r>
      <rPr>
        <sz val="12"/>
        <color rgb="FFFF0000"/>
        <rFont val="宋体"/>
        <charset val="134"/>
      </rPr>
      <t>吉华</t>
    </r>
    <r>
      <rPr>
        <sz val="12"/>
        <rFont val="宋体"/>
        <charset val="134"/>
      </rPr>
      <t>街道丽湖社区上水花园六区77-8栋一楼</t>
    </r>
  </si>
  <si>
    <t>服务点89670435</t>
  </si>
  <si>
    <t>X=120092；Y=28784</t>
  </si>
  <si>
    <r>
      <rPr>
        <sz val="12"/>
        <rFont val="宋体"/>
        <charset val="134"/>
      </rPr>
      <t>深圳市龙岗区</t>
    </r>
    <r>
      <rPr>
        <sz val="12"/>
        <color rgb="FFFF0000"/>
        <rFont val="宋体"/>
        <charset val="134"/>
      </rPr>
      <t>吉华</t>
    </r>
    <r>
      <rPr>
        <sz val="12"/>
        <rFont val="宋体"/>
        <charset val="134"/>
      </rPr>
      <t>街道丽湖上水花园114幢101A</t>
    </r>
  </si>
  <si>
    <r>
      <rPr>
        <sz val="12"/>
        <rFont val="宋体"/>
        <charset val="134"/>
      </rPr>
      <t>深圳市龙岗区</t>
    </r>
    <r>
      <rPr>
        <sz val="12"/>
        <color rgb="FFFF0000"/>
        <rFont val="宋体"/>
        <charset val="134"/>
      </rPr>
      <t>吉华</t>
    </r>
    <r>
      <rPr>
        <sz val="12"/>
        <rFont val="宋体"/>
        <charset val="134"/>
      </rPr>
      <t>街道上水径官坑北五巷9号1楼101</t>
    </r>
  </si>
  <si>
    <r>
      <rPr>
        <sz val="12"/>
        <rFont val="宋体"/>
        <charset val="134"/>
      </rPr>
      <t>深圳市龙岗区</t>
    </r>
    <r>
      <rPr>
        <sz val="12"/>
        <color rgb="FFFF0000"/>
        <rFont val="宋体"/>
        <charset val="134"/>
      </rPr>
      <t>吉华</t>
    </r>
    <r>
      <rPr>
        <sz val="12"/>
        <rFont val="宋体"/>
        <charset val="134"/>
      </rPr>
      <t>街道水径社区细靓南6巷7号1楼</t>
    </r>
  </si>
  <si>
    <r>
      <rPr>
        <sz val="12"/>
        <rFont val="宋体"/>
        <charset val="134"/>
      </rPr>
      <t>深圳市龙岗区</t>
    </r>
    <r>
      <rPr>
        <sz val="12"/>
        <color rgb="FFFF0000"/>
        <rFont val="宋体"/>
        <charset val="134"/>
      </rPr>
      <t>吉华</t>
    </r>
    <r>
      <rPr>
        <sz val="12"/>
        <rFont val="宋体"/>
        <charset val="134"/>
      </rPr>
      <t>街道水径社区吉华路233号大坡头1栋厂房108</t>
    </r>
  </si>
  <si>
    <r>
      <rPr>
        <sz val="12"/>
        <rFont val="宋体"/>
        <charset val="134"/>
      </rPr>
      <t>深圳市龙岗区</t>
    </r>
    <r>
      <rPr>
        <sz val="12"/>
        <color rgb="FFFF0000"/>
        <rFont val="宋体"/>
        <charset val="134"/>
      </rPr>
      <t>吉华街道翠湖社区</t>
    </r>
    <r>
      <rPr>
        <sz val="12"/>
        <rFont val="宋体"/>
        <charset val="134"/>
      </rPr>
      <t>金沙花园60栋101</t>
    </r>
  </si>
  <si>
    <r>
      <rPr>
        <sz val="12"/>
        <rFont val="宋体"/>
        <charset val="134"/>
      </rPr>
      <t>深圳市龙岗区布吉街道</t>
    </r>
    <r>
      <rPr>
        <sz val="12"/>
        <color rgb="FFFF0000"/>
        <rFont val="宋体"/>
        <charset val="134"/>
      </rPr>
      <t>龙岭社区</t>
    </r>
    <r>
      <rPr>
        <sz val="12"/>
        <rFont val="宋体"/>
        <charset val="134"/>
      </rPr>
      <t>西环路27号1楼</t>
    </r>
  </si>
  <si>
    <r>
      <rPr>
        <sz val="12"/>
        <rFont val="宋体"/>
        <charset val="134"/>
      </rPr>
      <t>深圳市龙岗区布吉街道</t>
    </r>
    <r>
      <rPr>
        <sz val="12"/>
        <color rgb="FFFF0000"/>
        <rFont val="宋体"/>
        <charset val="134"/>
      </rPr>
      <t>布吉圩社区</t>
    </r>
    <r>
      <rPr>
        <sz val="12"/>
        <rFont val="宋体"/>
        <charset val="134"/>
      </rPr>
      <t>格塘路71号铺B铺</t>
    </r>
  </si>
  <si>
    <r>
      <rPr>
        <sz val="12"/>
        <rFont val="宋体"/>
        <charset val="134"/>
      </rPr>
      <t>深圳市龙岗区布吉街道</t>
    </r>
    <r>
      <rPr>
        <sz val="12"/>
        <color rgb="FFFF0000"/>
        <rFont val="宋体"/>
        <charset val="134"/>
      </rPr>
      <t>布吉社区</t>
    </r>
    <r>
      <rPr>
        <sz val="12"/>
        <rFont val="宋体"/>
        <charset val="134"/>
      </rPr>
      <t>百花一街7号102</t>
    </r>
  </si>
  <si>
    <r>
      <rPr>
        <sz val="12"/>
        <rFont val="宋体"/>
        <charset val="134"/>
      </rPr>
      <t>深圳市龙岗区布吉街道</t>
    </r>
    <r>
      <rPr>
        <sz val="12"/>
        <color rgb="FFFF0000"/>
        <rFont val="宋体"/>
        <charset val="134"/>
      </rPr>
      <t>南三社区</t>
    </r>
    <r>
      <rPr>
        <sz val="12"/>
        <rFont val="宋体"/>
        <charset val="134"/>
      </rPr>
      <t>布李路45号1楼4号</t>
    </r>
  </si>
  <si>
    <r>
      <rPr>
        <sz val="12"/>
        <rFont val="宋体"/>
        <charset val="134"/>
      </rPr>
      <t>深圳市龙岗区布吉街道</t>
    </r>
    <r>
      <rPr>
        <sz val="12"/>
        <color rgb="FFFF0000"/>
        <rFont val="宋体"/>
        <charset val="134"/>
      </rPr>
      <t>德兴社区</t>
    </r>
    <r>
      <rPr>
        <sz val="12"/>
        <rFont val="宋体"/>
        <charset val="134"/>
      </rPr>
      <t>宝丽路49号宝丽市场18号铺</t>
    </r>
  </si>
  <si>
    <r>
      <rPr>
        <sz val="12"/>
        <rFont val="宋体"/>
        <charset val="134"/>
      </rPr>
      <t>深圳市龙岗区布吉街道</t>
    </r>
    <r>
      <rPr>
        <sz val="12"/>
        <color rgb="FFFF0000"/>
        <rFont val="宋体"/>
        <charset val="134"/>
      </rPr>
      <t>金排社区</t>
    </r>
    <r>
      <rPr>
        <sz val="12"/>
        <rFont val="宋体"/>
        <charset val="134"/>
      </rPr>
      <t>禾坑吓吁41栋101铺</t>
    </r>
  </si>
  <si>
    <t>彭高潮82171717</t>
  </si>
  <si>
    <r>
      <rPr>
        <sz val="12"/>
        <rFont val="宋体"/>
        <charset val="134"/>
      </rPr>
      <t>深圳市龙岗区布吉街道</t>
    </r>
    <r>
      <rPr>
        <sz val="12"/>
        <color rgb="FFFF0000"/>
        <rFont val="宋体"/>
        <charset val="134"/>
      </rPr>
      <t>布吉社区</t>
    </r>
    <r>
      <rPr>
        <sz val="12"/>
        <rFont val="宋体"/>
        <charset val="134"/>
      </rPr>
      <t>百花一街9号1楼101</t>
    </r>
  </si>
  <si>
    <r>
      <rPr>
        <sz val="12"/>
        <rFont val="宋体"/>
        <charset val="134"/>
      </rPr>
      <t>深圳市龙岗区布吉街道</t>
    </r>
    <r>
      <rPr>
        <sz val="12"/>
        <color rgb="FFFF0000"/>
        <rFont val="宋体"/>
        <charset val="134"/>
      </rPr>
      <t>大芬社区</t>
    </r>
    <r>
      <rPr>
        <sz val="12"/>
        <rFont val="宋体"/>
        <charset val="134"/>
      </rPr>
      <t>老围东八巷1号102</t>
    </r>
  </si>
  <si>
    <r>
      <rPr>
        <sz val="12"/>
        <rFont val="宋体"/>
        <charset val="134"/>
      </rPr>
      <t>深圳市龙岗区布吉街道</t>
    </r>
    <r>
      <rPr>
        <sz val="12"/>
        <color rgb="FFFF0000"/>
        <rFont val="宋体"/>
        <charset val="134"/>
      </rPr>
      <t>龙岭社区</t>
    </r>
    <r>
      <rPr>
        <sz val="12"/>
        <rFont val="宋体"/>
        <charset val="134"/>
      </rPr>
      <t>大坪路78－1号</t>
    </r>
  </si>
  <si>
    <r>
      <rPr>
        <sz val="12"/>
        <rFont val="宋体"/>
        <charset val="134"/>
      </rPr>
      <t>深圳市龙岗区</t>
    </r>
    <r>
      <rPr>
        <sz val="12"/>
        <color rgb="FFFF0000"/>
        <rFont val="宋体"/>
        <charset val="134"/>
      </rPr>
      <t>吉华</t>
    </r>
    <r>
      <rPr>
        <sz val="12"/>
        <rFont val="宋体"/>
        <charset val="134"/>
      </rPr>
      <t>街道水径社区下水径坑尾西二巷1号101</t>
    </r>
  </si>
  <si>
    <r>
      <rPr>
        <sz val="12"/>
        <rFont val="宋体"/>
        <charset val="134"/>
      </rPr>
      <t>深圳市龙岗区</t>
    </r>
    <r>
      <rPr>
        <sz val="12"/>
        <color rgb="FFFF0000"/>
        <rFont val="宋体"/>
        <charset val="134"/>
      </rPr>
      <t>吉华</t>
    </r>
    <r>
      <rPr>
        <sz val="12"/>
        <rFont val="宋体"/>
        <charset val="134"/>
      </rPr>
      <t>街道水径社区上水径东区二巷8号102</t>
    </r>
  </si>
  <si>
    <t>深圳龙岗顺威煤气有限公司坂雪岗供应站岗头服务点</t>
  </si>
  <si>
    <t>深圳市龙岗区坂田街道岗头中围路31号1楼101铺</t>
  </si>
  <si>
    <t>服务点89952505</t>
  </si>
  <si>
    <t>邓友全13556877708</t>
  </si>
  <si>
    <t>X=115329；Y=32529</t>
  </si>
  <si>
    <t>深圳市深南燃气有限公司坂田供应站光雅园服务点</t>
  </si>
  <si>
    <t>深圳市龙岗区坂田街道五和社区光雅园商住区10号101</t>
  </si>
  <si>
    <t>服务点23199777</t>
  </si>
  <si>
    <t>徐掸宝13662202772</t>
  </si>
  <si>
    <t>X=115725；Y=27908</t>
  </si>
  <si>
    <t>深圳市深南燃气有限公司坂田供应站利民服务点</t>
  </si>
  <si>
    <t>深圳市龙岗区坂田街道马安堂社区永香东路正坑水库房一楼一层</t>
  </si>
  <si>
    <t>蒋利民13728897000</t>
  </si>
  <si>
    <t>x=117034；y=28107</t>
  </si>
  <si>
    <t>2016/12/26设立</t>
  </si>
  <si>
    <t>深圳市蓝光化工有限公司白泥坑供应站吉厦村服务点</t>
  </si>
  <si>
    <t>深圳市龙岗区南湾街道南岭村社区沙岭小区四巷7号一楼101</t>
  </si>
  <si>
    <t>服务点28750008</t>
  </si>
  <si>
    <t>林镇添13590336555</t>
  </si>
  <si>
    <t>X=125368；Y=27381</t>
  </si>
  <si>
    <t>2015/8/3办理更名，原名：深圳市深铁普工液化气有限公司白泥坑供应站吉厦村服务点</t>
  </si>
  <si>
    <t>深圳市蓝光化工有限公司龙岗区丹平服务点</t>
  </si>
  <si>
    <t>深圳市龙岗区南湾街道丹平社区丹平东四巷7号101</t>
  </si>
  <si>
    <t>林镇辉13590336555</t>
  </si>
  <si>
    <t>曾庆坤13590336555</t>
  </si>
  <si>
    <t>X=125115；Y=28889</t>
  </si>
  <si>
    <t>2016/8/30办理更名，原名：深圳市燕山燕鹏石化有限公司龙岗区丹平服务点</t>
  </si>
  <si>
    <r>
      <rPr>
        <sz val="12"/>
        <color theme="1"/>
        <rFont val="宋体"/>
        <charset val="134"/>
        <scheme val="minor"/>
      </rPr>
      <t>深圳市龙岗区横岗街道</t>
    </r>
    <r>
      <rPr>
        <sz val="12"/>
        <color rgb="FFFF0000"/>
        <rFont val="宋体"/>
        <charset val="134"/>
        <scheme val="minor"/>
      </rPr>
      <t>六约社区</t>
    </r>
    <r>
      <rPr>
        <sz val="12"/>
        <color theme="1"/>
        <rFont val="宋体"/>
        <charset val="134"/>
        <scheme val="minor"/>
      </rPr>
      <t>牛始埔路88号后102</t>
    </r>
  </si>
  <si>
    <r>
      <rPr>
        <sz val="12"/>
        <color theme="1"/>
        <rFont val="宋体"/>
        <charset val="134"/>
        <scheme val="minor"/>
      </rPr>
      <t>深圳市龙岗区</t>
    </r>
    <r>
      <rPr>
        <sz val="12"/>
        <color rgb="FFFF0000"/>
        <rFont val="宋体"/>
        <charset val="134"/>
        <scheme val="minor"/>
      </rPr>
      <t>园山街道</t>
    </r>
    <r>
      <rPr>
        <sz val="12"/>
        <color theme="1"/>
        <rFont val="宋体"/>
        <charset val="134"/>
        <scheme val="minor"/>
      </rPr>
      <t>西坑社区百达街2-4号B栋临街小店101</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</si>
</sst>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color theme="1"/>
      <name val="宋体"/>
      <charset val="134"/>
      <scheme val="minor"/>
    </font>
    <font>
      <sz val="16"/>
      <name val="黑体"/>
      <charset val="134"/>
    </font>
    <font>
      <sz val="12"/>
      <name val="黑体"/>
      <charset val="134"/>
    </font>
    <font>
      <sz val="12"/>
      <name val="宋体"/>
      <charset val="134"/>
    </font>
    <font>
      <sz val="12"/>
      <color rgb="FFFF0000"/>
      <name val="宋体"/>
      <charset val="134"/>
    </font>
    <font>
      <sz val="12"/>
      <color rgb="FFFF0000"/>
      <name val="宋体"/>
      <charset val="134"/>
      <scheme val="minor"/>
    </font>
    <font>
      <sz val="11"/>
      <name val="黑体"/>
      <charset val="134"/>
    </font>
    <font>
      <sz val="11"/>
      <color theme="1"/>
      <name val="黑体"/>
      <charset val="134"/>
    </font>
    <font>
      <b/>
      <sz val="11"/>
      <color theme="1"/>
      <name val="黑体"/>
      <charset val="134"/>
    </font>
    <font>
      <b/>
      <sz val="11"/>
      <color theme="1"/>
      <name val="宋体"/>
      <charset val="134"/>
      <scheme val="minor"/>
    </font>
    <font>
      <sz val="11"/>
      <name val="宋体"/>
      <charset val="134"/>
      <scheme val="minor"/>
    </font>
    <font>
      <sz val="12"/>
      <name val="宋体"/>
      <charset val="134"/>
      <scheme val="minor"/>
    </font>
    <font>
      <b/>
      <sz val="11"/>
      <color theme="3"/>
      <name val="宋体"/>
      <charset val="134"/>
      <scheme val="minor"/>
    </font>
    <font>
      <u/>
      <sz val="11"/>
      <color rgb="FF800080"/>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FA7D0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s>
  <fills count="39">
    <fill>
      <patternFill patternType="none"/>
    </fill>
    <fill>
      <patternFill patternType="gray125"/>
    </fill>
    <fill>
      <patternFill patternType="solid">
        <fgColor theme="9" tint="0.8"/>
        <bgColor indexed="64"/>
      </patternFill>
    </fill>
    <fill>
      <patternFill patternType="solid">
        <fgColor theme="7" tint="0.8"/>
        <bgColor indexed="64"/>
      </patternFill>
    </fill>
    <fill>
      <patternFill patternType="solid">
        <fgColor theme="5" tint="0.8"/>
        <bgColor indexed="64"/>
      </patternFill>
    </fill>
    <fill>
      <patternFill patternType="solid">
        <fgColor theme="8" tint="0.8"/>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7" borderId="0" applyNumberFormat="0" applyBorder="0" applyAlignment="0" applyProtection="0">
      <alignment vertical="center"/>
    </xf>
    <xf numFmtId="0" fontId="19"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8"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22" fillId="2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6" applyNumberFormat="0" applyFont="0" applyAlignment="0" applyProtection="0">
      <alignment vertical="center"/>
    </xf>
    <xf numFmtId="0" fontId="22" fillId="24" borderId="0" applyNumberFormat="0" applyBorder="0" applyAlignment="0" applyProtection="0">
      <alignment vertical="center"/>
    </xf>
    <xf numFmtId="0" fontId="1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0" borderId="4" applyNumberFormat="0" applyFill="0" applyAlignment="0" applyProtection="0">
      <alignment vertical="center"/>
    </xf>
    <xf numFmtId="0" fontId="30" fillId="0" borderId="4" applyNumberFormat="0" applyFill="0" applyAlignment="0" applyProtection="0">
      <alignment vertical="center"/>
    </xf>
    <xf numFmtId="0" fontId="22" fillId="28" borderId="0" applyNumberFormat="0" applyBorder="0" applyAlignment="0" applyProtection="0">
      <alignment vertical="center"/>
    </xf>
    <xf numFmtId="0" fontId="13" fillId="0" borderId="3" applyNumberFormat="0" applyFill="0" applyAlignment="0" applyProtection="0">
      <alignment vertical="center"/>
    </xf>
    <xf numFmtId="0" fontId="22" fillId="30" borderId="0" applyNumberFormat="0" applyBorder="0" applyAlignment="0" applyProtection="0">
      <alignment vertical="center"/>
    </xf>
    <xf numFmtId="0" fontId="27" fillId="12" borderId="9" applyNumberFormat="0" applyAlignment="0" applyProtection="0">
      <alignment vertical="center"/>
    </xf>
    <xf numFmtId="0" fontId="18" fillId="12" borderId="5" applyNumberFormat="0" applyAlignment="0" applyProtection="0">
      <alignment vertical="center"/>
    </xf>
    <xf numFmtId="0" fontId="29" fillId="25" borderId="10" applyNumberFormat="0" applyAlignment="0" applyProtection="0">
      <alignment vertical="center"/>
    </xf>
    <xf numFmtId="0" fontId="21" fillId="6" borderId="0" applyNumberFormat="0" applyBorder="0" applyAlignment="0" applyProtection="0">
      <alignment vertical="center"/>
    </xf>
    <xf numFmtId="0" fontId="22" fillId="33" borderId="0" applyNumberFormat="0" applyBorder="0" applyAlignment="0" applyProtection="0">
      <alignment vertical="center"/>
    </xf>
    <xf numFmtId="0" fontId="24" fillId="0" borderId="7" applyNumberFormat="0" applyFill="0" applyAlignment="0" applyProtection="0">
      <alignment vertical="center"/>
    </xf>
    <xf numFmtId="0" fontId="26" fillId="0" borderId="8" applyNumberFormat="0" applyFill="0" applyAlignment="0" applyProtection="0">
      <alignment vertical="center"/>
    </xf>
    <xf numFmtId="0" fontId="23" fillId="21" borderId="0" applyNumberFormat="0" applyBorder="0" applyAlignment="0" applyProtection="0">
      <alignment vertical="center"/>
    </xf>
    <xf numFmtId="0" fontId="20" fillId="14" borderId="0" applyNumberFormat="0" applyBorder="0" applyAlignment="0" applyProtection="0">
      <alignment vertical="center"/>
    </xf>
    <xf numFmtId="0" fontId="21" fillId="10" borderId="0" applyNumberFormat="0" applyBorder="0" applyAlignment="0" applyProtection="0">
      <alignment vertical="center"/>
    </xf>
    <xf numFmtId="0" fontId="22" fillId="35" borderId="0" applyNumberFormat="0" applyBorder="0" applyAlignment="0" applyProtection="0">
      <alignment vertical="center"/>
    </xf>
    <xf numFmtId="0" fontId="21" fillId="19" borderId="0" applyNumberFormat="0" applyBorder="0" applyAlignment="0" applyProtection="0">
      <alignment vertical="center"/>
    </xf>
    <xf numFmtId="0" fontId="21" fillId="38"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22" fillId="37" borderId="0" applyNumberFormat="0" applyBorder="0" applyAlignment="0" applyProtection="0">
      <alignment vertical="center"/>
    </xf>
    <xf numFmtId="0" fontId="21" fillId="7" borderId="0" applyNumberFormat="0" applyBorder="0" applyAlignment="0" applyProtection="0">
      <alignment vertical="center"/>
    </xf>
    <xf numFmtId="0" fontId="21" fillId="29" borderId="0" applyNumberFormat="0" applyBorder="0" applyAlignment="0" applyProtection="0">
      <alignment vertical="center"/>
    </xf>
    <xf numFmtId="0" fontId="22" fillId="23" borderId="0" applyNumberFormat="0" applyBorder="0" applyAlignment="0" applyProtection="0">
      <alignment vertical="center"/>
    </xf>
    <xf numFmtId="0" fontId="21" fillId="32" borderId="0" applyNumberFormat="0" applyBorder="0" applyAlignment="0" applyProtection="0">
      <alignment vertical="center"/>
    </xf>
    <xf numFmtId="0" fontId="22" fillId="22" borderId="0" applyNumberFormat="0" applyBorder="0" applyAlignment="0" applyProtection="0">
      <alignment vertical="center"/>
    </xf>
    <xf numFmtId="0" fontId="22" fillId="36" borderId="0" applyNumberFormat="0" applyBorder="0" applyAlignment="0" applyProtection="0">
      <alignment vertical="center"/>
    </xf>
    <xf numFmtId="0" fontId="21" fillId="31" borderId="0" applyNumberFormat="0" applyBorder="0" applyAlignment="0" applyProtection="0">
      <alignment vertical="center"/>
    </xf>
    <xf numFmtId="0" fontId="22" fillId="26" borderId="0" applyNumberFormat="0" applyBorder="0" applyAlignment="0" applyProtection="0">
      <alignment vertical="center"/>
    </xf>
  </cellStyleXfs>
  <cellXfs count="56">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3" borderId="1" xfId="0" applyFont="1" applyFill="1" applyBorder="1" applyAlignment="1">
      <alignment horizontal="center" vertical="center"/>
    </xf>
    <xf numFmtId="49" fontId="1" fillId="0" borderId="0" xfId="0" applyNumberFormat="1" applyFont="1" applyFill="1" applyAlignment="1">
      <alignment horizontal="center" vertical="center"/>
    </xf>
    <xf numFmtId="0" fontId="4" fillId="3" borderId="2" xfId="0" applyFont="1" applyFill="1" applyBorder="1" applyAlignment="1">
      <alignment horizontal="center" vertical="center" wrapText="1"/>
    </xf>
    <xf numFmtId="0" fontId="0" fillId="4" borderId="1" xfId="0" applyFill="1" applyBorder="1" applyAlignment="1">
      <alignment horizontal="center" vertical="center"/>
    </xf>
    <xf numFmtId="0" fontId="4" fillId="4" borderId="1" xfId="0" applyFont="1" applyFill="1" applyBorder="1" applyAlignment="1">
      <alignment horizontal="center" vertical="center" wrapText="1"/>
    </xf>
    <xf numFmtId="0" fontId="0" fillId="5" borderId="1" xfId="0" applyFill="1" applyBorder="1" applyAlignment="1">
      <alignment horizontal="center" vertical="center"/>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0" fillId="0" borderId="0" xfId="0" applyNumberFormat="1" applyFill="1" applyAlignment="1">
      <alignment vertical="center"/>
    </xf>
    <xf numFmtId="0" fontId="1"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Fill="1" applyBorder="1" applyAlignment="1">
      <alignment horizontal="center" vertical="center"/>
    </xf>
    <xf numFmtId="0" fontId="0" fillId="0" borderId="1" xfId="0" applyBorder="1" applyAlignment="1">
      <alignment horizontal="center" vertical="center"/>
    </xf>
    <xf numFmtId="0" fontId="9" fillId="0" borderId="1" xfId="0" applyFont="1" applyFill="1" applyBorder="1" applyAlignment="1">
      <alignment horizontal="center" vertical="center"/>
    </xf>
    <xf numFmtId="0" fontId="10" fillId="0" borderId="1" xfId="0" applyFont="1" applyBorder="1" applyAlignment="1">
      <alignment horizontal="center" vertical="center"/>
    </xf>
    <xf numFmtId="0" fontId="11" fillId="0" borderId="0" xfId="0" applyFont="1" applyFill="1" applyAlignment="1">
      <alignment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49" fontId="11" fillId="0" borderId="0" xfId="0" applyNumberFormat="1" applyFont="1" applyFill="1" applyAlignment="1">
      <alignment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49" fontId="12" fillId="0" borderId="0" xfId="0" applyNumberFormat="1" applyFont="1" applyFill="1" applyAlignment="1">
      <alignment horizontal="center" vertical="center"/>
    </xf>
    <xf numFmtId="0" fontId="11" fillId="4" borderId="1" xfId="0" applyFont="1" applyFill="1" applyBorder="1" applyAlignment="1">
      <alignment horizontal="center" vertical="center"/>
    </xf>
    <xf numFmtId="0" fontId="11" fillId="5"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11" fillId="0" borderId="0" xfId="0" applyNumberFormat="1" applyFont="1" applyFill="1" applyAlignment="1">
      <alignment vertical="center"/>
    </xf>
    <xf numFmtId="0" fontId="12" fillId="5"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M181"/>
  <sheetViews>
    <sheetView tabSelected="1" workbookViewId="0">
      <pane ySplit="2" topLeftCell="A3" activePane="bottomLeft" state="frozen"/>
      <selection/>
      <selection pane="bottomLeft" activeCell="D8" sqref="D8"/>
    </sheetView>
  </sheetViews>
  <sheetFormatPr defaultColWidth="14.75" defaultRowHeight="13.5"/>
  <cols>
    <col min="1" max="1" width="6.125" style="37" customWidth="1"/>
    <col min="2" max="2" width="14.75" style="37" customWidth="1"/>
    <col min="3" max="3" width="22.875" style="37" customWidth="1"/>
    <col min="4" max="4" width="24.125" style="37" customWidth="1"/>
    <col min="5" max="5" width="12.875" style="37" customWidth="1"/>
    <col min="6" max="6" width="12" style="37" customWidth="1"/>
    <col min="7" max="7" width="12.875" style="37" customWidth="1"/>
    <col min="8" max="8" width="12.75" style="37" customWidth="1"/>
    <col min="9" max="9" width="12.875" style="37" customWidth="1"/>
    <col min="10" max="10" width="14.75" style="37" customWidth="1"/>
    <col min="11" max="11" width="25.875" style="37" customWidth="1"/>
    <col min="12" max="13" width="14.75" style="40" customWidth="1"/>
    <col min="14" max="16384" width="14.75" style="37" customWidth="1"/>
  </cols>
  <sheetData>
    <row r="1" s="37" customFormat="1" ht="43" customHeight="1" spans="1:13">
      <c r="A1" s="5" t="s">
        <v>0</v>
      </c>
      <c r="B1" s="5"/>
      <c r="C1" s="5"/>
      <c r="D1" s="5"/>
      <c r="E1" s="5"/>
      <c r="F1" s="5"/>
      <c r="G1" s="5"/>
      <c r="H1" s="5"/>
      <c r="I1" s="5"/>
      <c r="J1" s="5"/>
      <c r="K1" s="5"/>
      <c r="L1" s="40"/>
      <c r="M1" s="40"/>
    </row>
    <row r="2" s="37" customFormat="1" ht="33" customHeight="1" spans="1:13">
      <c r="A2" s="6" t="s">
        <v>1</v>
      </c>
      <c r="B2" s="6" t="s">
        <v>2</v>
      </c>
      <c r="C2" s="6" t="s">
        <v>3</v>
      </c>
      <c r="D2" s="6" t="s">
        <v>4</v>
      </c>
      <c r="E2" s="6" t="s">
        <v>5</v>
      </c>
      <c r="F2" s="6" t="s">
        <v>6</v>
      </c>
      <c r="G2" s="6" t="s">
        <v>7</v>
      </c>
      <c r="H2" s="6" t="s">
        <v>8</v>
      </c>
      <c r="I2" s="6" t="s">
        <v>9</v>
      </c>
      <c r="J2" s="15" t="s">
        <v>10</v>
      </c>
      <c r="K2" s="6" t="s">
        <v>11</v>
      </c>
      <c r="L2" s="40"/>
      <c r="M2" s="40"/>
    </row>
    <row r="3" s="37" customFormat="1" ht="42.75" spans="1:11">
      <c r="A3" s="41">
        <v>1</v>
      </c>
      <c r="B3" s="8" t="s">
        <v>12</v>
      </c>
      <c r="C3" s="8" t="s">
        <v>13</v>
      </c>
      <c r="D3" s="8" t="s">
        <v>14</v>
      </c>
      <c r="E3" s="8" t="s">
        <v>15</v>
      </c>
      <c r="F3" s="8" t="s">
        <v>15</v>
      </c>
      <c r="G3" s="8" t="s">
        <v>16</v>
      </c>
      <c r="H3" s="8" t="s">
        <v>17</v>
      </c>
      <c r="I3" s="8" t="s">
        <v>18</v>
      </c>
      <c r="J3" s="8"/>
      <c r="K3" s="8"/>
    </row>
    <row r="4" s="37" customFormat="1" ht="42.75" spans="1:11">
      <c r="A4" s="41">
        <v>2</v>
      </c>
      <c r="B4" s="42" t="s">
        <v>19</v>
      </c>
      <c r="C4" s="42" t="s">
        <v>20</v>
      </c>
      <c r="D4" s="42" t="s">
        <v>21</v>
      </c>
      <c r="E4" s="42" t="s">
        <v>15</v>
      </c>
      <c r="F4" s="42" t="s">
        <v>15</v>
      </c>
      <c r="G4" s="43" t="s">
        <v>22</v>
      </c>
      <c r="H4" s="43" t="s">
        <v>23</v>
      </c>
      <c r="I4" s="42" t="s">
        <v>24</v>
      </c>
      <c r="J4" s="42"/>
      <c r="K4" s="42"/>
    </row>
    <row r="5" s="37" customFormat="1" ht="42.75" spans="1:11">
      <c r="A5" s="41">
        <v>3</v>
      </c>
      <c r="B5" s="42" t="s">
        <v>25</v>
      </c>
      <c r="C5" s="42" t="s">
        <v>26</v>
      </c>
      <c r="D5" s="42" t="s">
        <v>27</v>
      </c>
      <c r="E5" s="42" t="s">
        <v>15</v>
      </c>
      <c r="F5" s="42" t="s">
        <v>15</v>
      </c>
      <c r="G5" s="42" t="s">
        <v>28</v>
      </c>
      <c r="H5" s="42" t="s">
        <v>29</v>
      </c>
      <c r="I5" s="42" t="s">
        <v>30</v>
      </c>
      <c r="J5" s="42"/>
      <c r="K5" s="42"/>
    </row>
    <row r="6" s="37" customFormat="1" ht="28.5" spans="1:13">
      <c r="A6" s="41">
        <v>4</v>
      </c>
      <c r="B6" s="8" t="s">
        <v>31</v>
      </c>
      <c r="C6" s="8" t="s">
        <v>32</v>
      </c>
      <c r="D6" s="8" t="s">
        <v>33</v>
      </c>
      <c r="E6" s="8" t="s">
        <v>15</v>
      </c>
      <c r="F6" s="8" t="s">
        <v>15</v>
      </c>
      <c r="G6" s="8" t="s">
        <v>34</v>
      </c>
      <c r="H6" s="8" t="s">
        <v>34</v>
      </c>
      <c r="I6" s="8" t="s">
        <v>35</v>
      </c>
      <c r="J6" s="8"/>
      <c r="K6" s="8"/>
      <c r="L6" s="40"/>
      <c r="M6" s="40"/>
    </row>
    <row r="7" s="37" customFormat="1" ht="28.5" spans="1:11">
      <c r="A7" s="41">
        <v>5</v>
      </c>
      <c r="B7" s="8" t="s">
        <v>36</v>
      </c>
      <c r="C7" s="8" t="s">
        <v>37</v>
      </c>
      <c r="D7" s="8" t="s">
        <v>38</v>
      </c>
      <c r="E7" s="8" t="s">
        <v>15</v>
      </c>
      <c r="F7" s="8" t="s">
        <v>15</v>
      </c>
      <c r="G7" s="8" t="s">
        <v>39</v>
      </c>
      <c r="H7" s="8" t="s">
        <v>40</v>
      </c>
      <c r="I7" s="8" t="s">
        <v>41</v>
      </c>
      <c r="J7" s="8"/>
      <c r="K7" s="8"/>
    </row>
    <row r="8" s="37" customFormat="1" ht="71.25" spans="1:11">
      <c r="A8" s="44">
        <v>6</v>
      </c>
      <c r="B8" s="11" t="s">
        <v>42</v>
      </c>
      <c r="C8" s="11" t="s">
        <v>43</v>
      </c>
      <c r="D8" s="11" t="s">
        <v>44</v>
      </c>
      <c r="E8" s="11" t="s">
        <v>45</v>
      </c>
      <c r="F8" s="11" t="s">
        <v>46</v>
      </c>
      <c r="G8" s="11" t="s">
        <v>47</v>
      </c>
      <c r="H8" s="11" t="s">
        <v>48</v>
      </c>
      <c r="I8" s="11" t="s">
        <v>49</v>
      </c>
      <c r="J8" s="11"/>
      <c r="K8" s="11" t="s">
        <v>50</v>
      </c>
    </row>
    <row r="9" s="37" customFormat="1" ht="28.5" spans="1:11">
      <c r="A9" s="44">
        <v>7</v>
      </c>
      <c r="B9" s="11" t="s">
        <v>42</v>
      </c>
      <c r="C9" s="11" t="s">
        <v>51</v>
      </c>
      <c r="D9" s="11" t="s">
        <v>52</v>
      </c>
      <c r="E9" s="11" t="s">
        <v>53</v>
      </c>
      <c r="F9" s="11" t="s">
        <v>46</v>
      </c>
      <c r="G9" s="11" t="s">
        <v>54</v>
      </c>
      <c r="H9" s="11" t="s">
        <v>54</v>
      </c>
      <c r="I9" s="11" t="s">
        <v>55</v>
      </c>
      <c r="J9" s="11"/>
      <c r="K9" s="11" t="s">
        <v>56</v>
      </c>
    </row>
    <row r="10" s="37" customFormat="1" ht="28.5" spans="1:11">
      <c r="A10" s="44">
        <v>8</v>
      </c>
      <c r="B10" s="11" t="s">
        <v>42</v>
      </c>
      <c r="C10" s="11" t="s">
        <v>57</v>
      </c>
      <c r="D10" s="11" t="s">
        <v>58</v>
      </c>
      <c r="E10" s="11" t="s">
        <v>59</v>
      </c>
      <c r="F10" s="11" t="s">
        <v>46</v>
      </c>
      <c r="G10" s="11" t="s">
        <v>60</v>
      </c>
      <c r="H10" s="11" t="s">
        <v>60</v>
      </c>
      <c r="I10" s="11" t="s">
        <v>61</v>
      </c>
      <c r="J10" s="11"/>
      <c r="K10" s="11"/>
    </row>
    <row r="11" s="37" customFormat="1" ht="42.75" spans="1:11">
      <c r="A11" s="44">
        <v>9</v>
      </c>
      <c r="B11" s="11" t="s">
        <v>42</v>
      </c>
      <c r="C11" s="11" t="s">
        <v>62</v>
      </c>
      <c r="D11" s="11" t="s">
        <v>63</v>
      </c>
      <c r="E11" s="11" t="s">
        <v>64</v>
      </c>
      <c r="F11" s="11" t="s">
        <v>46</v>
      </c>
      <c r="G11" s="11" t="s">
        <v>65</v>
      </c>
      <c r="H11" s="11" t="s">
        <v>66</v>
      </c>
      <c r="I11" s="11" t="s">
        <v>67</v>
      </c>
      <c r="J11" s="11"/>
      <c r="K11" s="11"/>
    </row>
    <row r="12" s="37" customFormat="1" ht="42.75" spans="1:11">
      <c r="A12" s="44">
        <v>10</v>
      </c>
      <c r="B12" s="11" t="s">
        <v>42</v>
      </c>
      <c r="C12" s="11" t="s">
        <v>68</v>
      </c>
      <c r="D12" s="11" t="s">
        <v>69</v>
      </c>
      <c r="E12" s="11" t="s">
        <v>70</v>
      </c>
      <c r="F12" s="11" t="s">
        <v>46</v>
      </c>
      <c r="G12" s="11" t="s">
        <v>71</v>
      </c>
      <c r="H12" s="11" t="s">
        <v>71</v>
      </c>
      <c r="I12" s="11" t="s">
        <v>72</v>
      </c>
      <c r="J12" s="11"/>
      <c r="K12" s="11"/>
    </row>
    <row r="13" s="37" customFormat="1" ht="42.75" spans="1:11">
      <c r="A13" s="44">
        <v>11</v>
      </c>
      <c r="B13" s="11" t="s">
        <v>42</v>
      </c>
      <c r="C13" s="11" t="s">
        <v>73</v>
      </c>
      <c r="D13" s="11" t="s">
        <v>74</v>
      </c>
      <c r="E13" s="11" t="s">
        <v>75</v>
      </c>
      <c r="F13" s="11" t="s">
        <v>46</v>
      </c>
      <c r="G13" s="11" t="s">
        <v>76</v>
      </c>
      <c r="H13" s="11" t="s">
        <v>76</v>
      </c>
      <c r="I13" s="11" t="s">
        <v>77</v>
      </c>
      <c r="J13" s="11"/>
      <c r="K13" s="11" t="s">
        <v>78</v>
      </c>
    </row>
    <row r="14" s="37" customFormat="1" ht="42.75" spans="1:11">
      <c r="A14" s="44">
        <v>12</v>
      </c>
      <c r="B14" s="11" t="s">
        <v>42</v>
      </c>
      <c r="C14" s="11" t="s">
        <v>79</v>
      </c>
      <c r="D14" s="11" t="s">
        <v>80</v>
      </c>
      <c r="E14" s="11" t="s">
        <v>81</v>
      </c>
      <c r="F14" s="11" t="s">
        <v>46</v>
      </c>
      <c r="G14" s="45" t="s">
        <v>82</v>
      </c>
      <c r="H14" s="45" t="s">
        <v>83</v>
      </c>
      <c r="I14" s="11" t="s">
        <v>84</v>
      </c>
      <c r="J14" s="11"/>
      <c r="K14" s="11" t="s">
        <v>85</v>
      </c>
    </row>
    <row r="15" s="37" customFormat="1" ht="85.5" spans="1:11">
      <c r="A15" s="44">
        <v>13</v>
      </c>
      <c r="B15" s="11" t="s">
        <v>42</v>
      </c>
      <c r="C15" s="11" t="s">
        <v>86</v>
      </c>
      <c r="D15" s="11" t="s">
        <v>87</v>
      </c>
      <c r="E15" s="11" t="s">
        <v>88</v>
      </c>
      <c r="F15" s="11" t="s">
        <v>46</v>
      </c>
      <c r="G15" s="45" t="s">
        <v>89</v>
      </c>
      <c r="H15" s="45" t="s">
        <v>90</v>
      </c>
      <c r="I15" s="11" t="s">
        <v>91</v>
      </c>
      <c r="J15" s="11"/>
      <c r="K15" s="11" t="s">
        <v>92</v>
      </c>
    </row>
    <row r="16" s="37" customFormat="1" ht="42.75" spans="1:11">
      <c r="A16" s="44">
        <v>14</v>
      </c>
      <c r="B16" s="11" t="s">
        <v>42</v>
      </c>
      <c r="C16" s="11" t="s">
        <v>93</v>
      </c>
      <c r="D16" s="11" t="s">
        <v>94</v>
      </c>
      <c r="E16" s="11" t="s">
        <v>95</v>
      </c>
      <c r="F16" s="11" t="s">
        <v>46</v>
      </c>
      <c r="G16" s="11" t="s">
        <v>96</v>
      </c>
      <c r="H16" s="11" t="s">
        <v>96</v>
      </c>
      <c r="I16" s="11" t="s">
        <v>97</v>
      </c>
      <c r="J16" s="11"/>
      <c r="K16" s="11" t="s">
        <v>98</v>
      </c>
    </row>
    <row r="17" s="37" customFormat="1" ht="28.5" spans="1:11">
      <c r="A17" s="44">
        <v>15</v>
      </c>
      <c r="B17" s="11" t="s">
        <v>42</v>
      </c>
      <c r="C17" s="11" t="s">
        <v>99</v>
      </c>
      <c r="D17" s="11" t="s">
        <v>100</v>
      </c>
      <c r="E17" s="11" t="s">
        <v>101</v>
      </c>
      <c r="F17" s="11" t="s">
        <v>46</v>
      </c>
      <c r="G17" s="11" t="s">
        <v>102</v>
      </c>
      <c r="H17" s="11" t="s">
        <v>103</v>
      </c>
      <c r="I17" s="11" t="s">
        <v>104</v>
      </c>
      <c r="J17" s="11"/>
      <c r="K17" s="11"/>
    </row>
    <row r="18" s="37" customFormat="1" ht="57" spans="1:11">
      <c r="A18" s="44">
        <v>16</v>
      </c>
      <c r="B18" s="11" t="s">
        <v>42</v>
      </c>
      <c r="C18" s="11" t="s">
        <v>105</v>
      </c>
      <c r="D18" s="11" t="s">
        <v>106</v>
      </c>
      <c r="E18" s="11" t="s">
        <v>107</v>
      </c>
      <c r="F18" s="11" t="s">
        <v>46</v>
      </c>
      <c r="G18" s="11" t="s">
        <v>108</v>
      </c>
      <c r="H18" s="11" t="s">
        <v>109</v>
      </c>
      <c r="I18" s="11" t="s">
        <v>110</v>
      </c>
      <c r="J18" s="11"/>
      <c r="K18" s="11" t="s">
        <v>111</v>
      </c>
    </row>
    <row r="19" s="37" customFormat="1" ht="28.5" spans="1:11">
      <c r="A19" s="44">
        <v>17</v>
      </c>
      <c r="B19" s="11" t="s">
        <v>42</v>
      </c>
      <c r="C19" s="11" t="s">
        <v>112</v>
      </c>
      <c r="D19" s="11" t="s">
        <v>113</v>
      </c>
      <c r="E19" s="11" t="s">
        <v>107</v>
      </c>
      <c r="F19" s="11" t="s">
        <v>46</v>
      </c>
      <c r="G19" s="11" t="s">
        <v>114</v>
      </c>
      <c r="H19" s="11" t="s">
        <v>115</v>
      </c>
      <c r="I19" s="11" t="s">
        <v>116</v>
      </c>
      <c r="J19" s="11"/>
      <c r="K19" s="11"/>
    </row>
    <row r="20" s="37" customFormat="1" ht="42.75" spans="1:11">
      <c r="A20" s="44">
        <v>18</v>
      </c>
      <c r="B20" s="11" t="s">
        <v>117</v>
      </c>
      <c r="C20" s="11" t="s">
        <v>118</v>
      </c>
      <c r="D20" s="11" t="s">
        <v>119</v>
      </c>
      <c r="E20" s="11" t="s">
        <v>120</v>
      </c>
      <c r="F20" s="11" t="s">
        <v>46</v>
      </c>
      <c r="G20" s="46" t="s">
        <v>121</v>
      </c>
      <c r="H20" s="46" t="s">
        <v>122</v>
      </c>
      <c r="I20" s="11" t="s">
        <v>123</v>
      </c>
      <c r="J20" s="11"/>
      <c r="K20" s="11" t="s">
        <v>124</v>
      </c>
    </row>
    <row r="21" s="37" customFormat="1" ht="28.5" spans="1:11">
      <c r="A21" s="44">
        <v>19</v>
      </c>
      <c r="B21" s="11" t="s">
        <v>12</v>
      </c>
      <c r="C21" s="11" t="s">
        <v>125</v>
      </c>
      <c r="D21" s="11" t="s">
        <v>126</v>
      </c>
      <c r="E21" s="11" t="s">
        <v>127</v>
      </c>
      <c r="F21" s="11" t="s">
        <v>46</v>
      </c>
      <c r="G21" s="46" t="s">
        <v>121</v>
      </c>
      <c r="H21" s="46" t="s">
        <v>122</v>
      </c>
      <c r="I21" s="49" t="s">
        <v>128</v>
      </c>
      <c r="J21" s="11" t="s">
        <v>129</v>
      </c>
      <c r="K21" s="11"/>
    </row>
    <row r="22" s="37" customFormat="1" ht="28.5" spans="1:13">
      <c r="A22" s="44">
        <v>20</v>
      </c>
      <c r="B22" s="11" t="s">
        <v>12</v>
      </c>
      <c r="C22" s="11" t="s">
        <v>130</v>
      </c>
      <c r="D22" s="11" t="s">
        <v>131</v>
      </c>
      <c r="E22" s="11" t="s">
        <v>132</v>
      </c>
      <c r="F22" s="11" t="s">
        <v>46</v>
      </c>
      <c r="G22" s="11" t="s">
        <v>133</v>
      </c>
      <c r="H22" s="11" t="s">
        <v>134</v>
      </c>
      <c r="I22" s="11" t="s">
        <v>135</v>
      </c>
      <c r="J22" s="16"/>
      <c r="K22" s="11"/>
      <c r="L22" s="40"/>
      <c r="M22" s="40"/>
    </row>
    <row r="23" s="37" customFormat="1" ht="28.5" spans="1:11">
      <c r="A23" s="44">
        <v>21</v>
      </c>
      <c r="B23" s="11" t="s">
        <v>12</v>
      </c>
      <c r="C23" s="11" t="s">
        <v>136</v>
      </c>
      <c r="D23" s="11" t="s">
        <v>137</v>
      </c>
      <c r="E23" s="11" t="s">
        <v>107</v>
      </c>
      <c r="F23" s="11" t="s">
        <v>46</v>
      </c>
      <c r="G23" s="11" t="s">
        <v>138</v>
      </c>
      <c r="H23" s="11" t="s">
        <v>138</v>
      </c>
      <c r="I23" s="11" t="s">
        <v>139</v>
      </c>
      <c r="J23" s="16"/>
      <c r="K23" s="11"/>
    </row>
    <row r="24" s="37" customFormat="1" ht="42.75" spans="1:11">
      <c r="A24" s="44">
        <v>22</v>
      </c>
      <c r="B24" s="11" t="s">
        <v>12</v>
      </c>
      <c r="C24" s="11" t="s">
        <v>140</v>
      </c>
      <c r="D24" s="11" t="s">
        <v>141</v>
      </c>
      <c r="E24" s="11" t="s">
        <v>142</v>
      </c>
      <c r="F24" s="11" t="s">
        <v>46</v>
      </c>
      <c r="G24" s="11" t="s">
        <v>138</v>
      </c>
      <c r="H24" s="11" t="s">
        <v>138</v>
      </c>
      <c r="I24" s="11" t="s">
        <v>143</v>
      </c>
      <c r="J24" s="16"/>
      <c r="K24" s="11" t="s">
        <v>144</v>
      </c>
    </row>
    <row r="25" s="37" customFormat="1" ht="71.25" spans="1:11">
      <c r="A25" s="44">
        <v>23</v>
      </c>
      <c r="B25" s="11" t="s">
        <v>12</v>
      </c>
      <c r="C25" s="11" t="s">
        <v>145</v>
      </c>
      <c r="D25" s="11" t="s">
        <v>146</v>
      </c>
      <c r="E25" s="11" t="s">
        <v>53</v>
      </c>
      <c r="F25" s="11" t="s">
        <v>46</v>
      </c>
      <c r="G25" s="11" t="s">
        <v>147</v>
      </c>
      <c r="H25" s="11" t="s">
        <v>147</v>
      </c>
      <c r="I25" s="11" t="s">
        <v>148</v>
      </c>
      <c r="J25" s="16"/>
      <c r="K25" s="11" t="s">
        <v>149</v>
      </c>
    </row>
    <row r="26" s="37" customFormat="1" ht="42.75" spans="1:11">
      <c r="A26" s="44">
        <v>24</v>
      </c>
      <c r="B26" s="11" t="s">
        <v>150</v>
      </c>
      <c r="C26" s="11" t="s">
        <v>151</v>
      </c>
      <c r="D26" s="11" t="s">
        <v>152</v>
      </c>
      <c r="E26" s="11" t="s">
        <v>153</v>
      </c>
      <c r="F26" s="11" t="s">
        <v>46</v>
      </c>
      <c r="G26" s="11" t="s">
        <v>154</v>
      </c>
      <c r="H26" s="11" t="s">
        <v>155</v>
      </c>
      <c r="I26" s="11" t="s">
        <v>156</v>
      </c>
      <c r="J26" s="11"/>
      <c r="K26" s="11" t="s">
        <v>157</v>
      </c>
    </row>
    <row r="27" s="37" customFormat="1" ht="42.75" spans="1:11">
      <c r="A27" s="44">
        <v>25</v>
      </c>
      <c r="B27" s="11" t="s">
        <v>150</v>
      </c>
      <c r="C27" s="11" t="s">
        <v>158</v>
      </c>
      <c r="D27" s="11" t="s">
        <v>159</v>
      </c>
      <c r="E27" s="11" t="s">
        <v>75</v>
      </c>
      <c r="F27" s="11" t="s">
        <v>46</v>
      </c>
      <c r="G27" s="11" t="s">
        <v>160</v>
      </c>
      <c r="H27" s="11" t="s">
        <v>160</v>
      </c>
      <c r="I27" s="11" t="s">
        <v>161</v>
      </c>
      <c r="J27" s="11"/>
      <c r="K27" s="11" t="s">
        <v>162</v>
      </c>
    </row>
    <row r="28" s="37" customFormat="1" ht="28.5" spans="1:13">
      <c r="A28" s="44">
        <v>26</v>
      </c>
      <c r="B28" s="11" t="s">
        <v>150</v>
      </c>
      <c r="C28" s="11" t="s">
        <v>163</v>
      </c>
      <c r="D28" s="11" t="s">
        <v>164</v>
      </c>
      <c r="E28" s="11" t="s">
        <v>165</v>
      </c>
      <c r="F28" s="11" t="s">
        <v>46</v>
      </c>
      <c r="G28" s="11" t="s">
        <v>166</v>
      </c>
      <c r="H28" s="11" t="s">
        <v>167</v>
      </c>
      <c r="I28" s="11" t="s">
        <v>168</v>
      </c>
      <c r="J28" s="11"/>
      <c r="K28" s="11" t="s">
        <v>169</v>
      </c>
      <c r="L28" s="40"/>
      <c r="M28" s="40"/>
    </row>
    <row r="29" s="37" customFormat="1" ht="42.75" spans="1:11">
      <c r="A29" s="44">
        <v>27</v>
      </c>
      <c r="B29" s="11" t="s">
        <v>150</v>
      </c>
      <c r="C29" s="11" t="s">
        <v>170</v>
      </c>
      <c r="D29" s="11" t="s">
        <v>171</v>
      </c>
      <c r="E29" s="11" t="s">
        <v>172</v>
      </c>
      <c r="F29" s="11" t="s">
        <v>46</v>
      </c>
      <c r="G29" s="45" t="s">
        <v>173</v>
      </c>
      <c r="H29" s="45" t="s">
        <v>173</v>
      </c>
      <c r="I29" s="11" t="s">
        <v>174</v>
      </c>
      <c r="J29" s="11"/>
      <c r="K29" s="11" t="s">
        <v>175</v>
      </c>
    </row>
    <row r="30" s="37" customFormat="1" ht="28.5" spans="1:11">
      <c r="A30" s="44">
        <v>28</v>
      </c>
      <c r="B30" s="11" t="s">
        <v>150</v>
      </c>
      <c r="C30" s="11" t="s">
        <v>176</v>
      </c>
      <c r="D30" s="11" t="s">
        <v>177</v>
      </c>
      <c r="E30" s="11" t="s">
        <v>178</v>
      </c>
      <c r="F30" s="11" t="s">
        <v>46</v>
      </c>
      <c r="G30" s="11" t="s">
        <v>179</v>
      </c>
      <c r="H30" s="11" t="s">
        <v>179</v>
      </c>
      <c r="I30" s="11"/>
      <c r="J30" s="11"/>
      <c r="K30" s="11"/>
    </row>
    <row r="31" s="37" customFormat="1" ht="28.5" spans="1:11">
      <c r="A31" s="44">
        <v>29</v>
      </c>
      <c r="B31" s="11" t="s">
        <v>150</v>
      </c>
      <c r="C31" s="11" t="s">
        <v>180</v>
      </c>
      <c r="D31" s="11" t="s">
        <v>181</v>
      </c>
      <c r="E31" s="11" t="s">
        <v>182</v>
      </c>
      <c r="F31" s="11" t="s">
        <v>46</v>
      </c>
      <c r="G31" s="11" t="s">
        <v>183</v>
      </c>
      <c r="H31" s="11" t="s">
        <v>183</v>
      </c>
      <c r="I31" s="11" t="s">
        <v>184</v>
      </c>
      <c r="J31" s="11"/>
      <c r="K31" s="11"/>
    </row>
    <row r="32" s="37" customFormat="1" ht="28.5" spans="1:11">
      <c r="A32" s="44">
        <v>30</v>
      </c>
      <c r="B32" s="11" t="s">
        <v>150</v>
      </c>
      <c r="C32" s="11" t="s">
        <v>185</v>
      </c>
      <c r="D32" s="11" t="s">
        <v>186</v>
      </c>
      <c r="E32" s="11" t="s">
        <v>187</v>
      </c>
      <c r="F32" s="11" t="s">
        <v>46</v>
      </c>
      <c r="G32" s="11" t="s">
        <v>188</v>
      </c>
      <c r="H32" s="11" t="s">
        <v>188</v>
      </c>
      <c r="I32" s="11" t="s">
        <v>189</v>
      </c>
      <c r="J32" s="11"/>
      <c r="K32" s="11" t="s">
        <v>190</v>
      </c>
    </row>
    <row r="33" s="37" customFormat="1" ht="28.5" spans="1:11">
      <c r="A33" s="44">
        <v>31</v>
      </c>
      <c r="B33" s="11" t="s">
        <v>150</v>
      </c>
      <c r="C33" s="11" t="s">
        <v>191</v>
      </c>
      <c r="D33" s="11" t="s">
        <v>192</v>
      </c>
      <c r="E33" s="11" t="s">
        <v>45</v>
      </c>
      <c r="F33" s="11" t="s">
        <v>46</v>
      </c>
      <c r="G33" s="11" t="s">
        <v>121</v>
      </c>
      <c r="H33" s="11" t="s">
        <v>193</v>
      </c>
      <c r="I33" s="11"/>
      <c r="J33" s="11"/>
      <c r="K33" s="11" t="s">
        <v>194</v>
      </c>
    </row>
    <row r="34" s="37" customFormat="1" ht="85.5" spans="1:11">
      <c r="A34" s="44">
        <v>32</v>
      </c>
      <c r="B34" s="11" t="s">
        <v>195</v>
      </c>
      <c r="C34" s="11" t="s">
        <v>196</v>
      </c>
      <c r="D34" s="11" t="s">
        <v>197</v>
      </c>
      <c r="E34" s="11" t="s">
        <v>127</v>
      </c>
      <c r="F34" s="11" t="s">
        <v>46</v>
      </c>
      <c r="G34" s="11" t="s">
        <v>121</v>
      </c>
      <c r="H34" s="11" t="s">
        <v>122</v>
      </c>
      <c r="I34" s="11" t="s">
        <v>198</v>
      </c>
      <c r="J34" s="11"/>
      <c r="K34" s="11" t="s">
        <v>199</v>
      </c>
    </row>
    <row r="35" s="37" customFormat="1" ht="57" spans="1:13">
      <c r="A35" s="44">
        <v>33</v>
      </c>
      <c r="B35" s="47" t="s">
        <v>195</v>
      </c>
      <c r="C35" s="47" t="s">
        <v>200</v>
      </c>
      <c r="D35" s="47" t="s">
        <v>201</v>
      </c>
      <c r="E35" s="47" t="s">
        <v>202</v>
      </c>
      <c r="F35" s="47" t="s">
        <v>46</v>
      </c>
      <c r="G35" s="47" t="s">
        <v>203</v>
      </c>
      <c r="H35" s="47" t="s">
        <v>204</v>
      </c>
      <c r="I35" s="47" t="s">
        <v>205</v>
      </c>
      <c r="J35" s="47"/>
      <c r="K35" s="47" t="s">
        <v>206</v>
      </c>
      <c r="L35" s="40"/>
      <c r="M35" s="40"/>
    </row>
    <row r="36" s="37" customFormat="1" ht="28.5" spans="1:11">
      <c r="A36" s="44">
        <v>34</v>
      </c>
      <c r="B36" s="47" t="s">
        <v>195</v>
      </c>
      <c r="C36" s="47" t="s">
        <v>207</v>
      </c>
      <c r="D36" s="47" t="s">
        <v>208</v>
      </c>
      <c r="E36" s="47" t="s">
        <v>209</v>
      </c>
      <c r="F36" s="47" t="s">
        <v>46</v>
      </c>
      <c r="G36" s="47" t="s">
        <v>210</v>
      </c>
      <c r="H36" s="47" t="s">
        <v>210</v>
      </c>
      <c r="I36" s="47" t="s">
        <v>211</v>
      </c>
      <c r="J36" s="47"/>
      <c r="K36" s="47" t="s">
        <v>162</v>
      </c>
    </row>
    <row r="37" s="37" customFormat="1" ht="42.75" spans="1:11">
      <c r="A37" s="44">
        <v>35</v>
      </c>
      <c r="B37" s="47" t="s">
        <v>195</v>
      </c>
      <c r="C37" s="47" t="s">
        <v>212</v>
      </c>
      <c r="D37" s="47" t="s">
        <v>213</v>
      </c>
      <c r="E37" s="47" t="s">
        <v>214</v>
      </c>
      <c r="F37" s="47" t="s">
        <v>46</v>
      </c>
      <c r="G37" s="47" t="s">
        <v>215</v>
      </c>
      <c r="H37" s="47" t="s">
        <v>215</v>
      </c>
      <c r="I37" s="47" t="s">
        <v>216</v>
      </c>
      <c r="J37" s="47"/>
      <c r="K37" s="47" t="s">
        <v>217</v>
      </c>
    </row>
    <row r="38" s="37" customFormat="1" ht="42.75" spans="1:11">
      <c r="A38" s="44">
        <v>36</v>
      </c>
      <c r="B38" s="47" t="s">
        <v>19</v>
      </c>
      <c r="C38" s="11" t="s">
        <v>218</v>
      </c>
      <c r="D38" s="11" t="s">
        <v>219</v>
      </c>
      <c r="E38" s="11" t="s">
        <v>45</v>
      </c>
      <c r="F38" s="11" t="s">
        <v>46</v>
      </c>
      <c r="G38" s="11" t="s">
        <v>220</v>
      </c>
      <c r="H38" s="11" t="s">
        <v>221</v>
      </c>
      <c r="I38" s="11" t="s">
        <v>222</v>
      </c>
      <c r="J38" s="11"/>
      <c r="K38" s="11"/>
    </row>
    <row r="39" s="37" customFormat="1" ht="42.75" spans="1:11">
      <c r="A39" s="44">
        <v>37</v>
      </c>
      <c r="B39" s="11" t="s">
        <v>19</v>
      </c>
      <c r="C39" s="11" t="s">
        <v>223</v>
      </c>
      <c r="D39" s="11" t="s">
        <v>224</v>
      </c>
      <c r="E39" s="11" t="s">
        <v>225</v>
      </c>
      <c r="F39" s="11" t="s">
        <v>46</v>
      </c>
      <c r="G39" s="11" t="s">
        <v>226</v>
      </c>
      <c r="H39" s="11" t="s">
        <v>226</v>
      </c>
      <c r="I39" s="11" t="s">
        <v>227</v>
      </c>
      <c r="J39" s="11"/>
      <c r="K39" s="11"/>
    </row>
    <row r="40" s="37" customFormat="1" ht="28.5" spans="1:11">
      <c r="A40" s="44">
        <v>38</v>
      </c>
      <c r="B40" s="11" t="s">
        <v>25</v>
      </c>
      <c r="C40" s="11" t="s">
        <v>228</v>
      </c>
      <c r="D40" s="11" t="s">
        <v>229</v>
      </c>
      <c r="E40" s="11" t="s">
        <v>230</v>
      </c>
      <c r="F40" s="11" t="s">
        <v>46</v>
      </c>
      <c r="G40" s="11" t="s">
        <v>231</v>
      </c>
      <c r="H40" s="11" t="s">
        <v>231</v>
      </c>
      <c r="I40" s="11" t="s">
        <v>232</v>
      </c>
      <c r="J40" s="16"/>
      <c r="K40" s="11"/>
    </row>
    <row r="41" s="38" customFormat="1" ht="28.5" spans="1:11">
      <c r="A41" s="44">
        <v>39</v>
      </c>
      <c r="B41" s="47" t="s">
        <v>25</v>
      </c>
      <c r="C41" s="47" t="s">
        <v>233</v>
      </c>
      <c r="D41" s="47" t="s">
        <v>234</v>
      </c>
      <c r="E41" s="47" t="s">
        <v>235</v>
      </c>
      <c r="F41" s="47" t="s">
        <v>46</v>
      </c>
      <c r="G41" s="47" t="s">
        <v>236</v>
      </c>
      <c r="H41" s="47" t="s">
        <v>236</v>
      </c>
      <c r="I41" s="47" t="s">
        <v>222</v>
      </c>
      <c r="J41" s="47"/>
      <c r="K41" s="47"/>
    </row>
    <row r="42" s="38" customFormat="1" ht="42.75" spans="1:11">
      <c r="A42" s="44">
        <v>40</v>
      </c>
      <c r="B42" s="47" t="s">
        <v>19</v>
      </c>
      <c r="C42" s="47" t="s">
        <v>237</v>
      </c>
      <c r="D42" s="47" t="s">
        <v>238</v>
      </c>
      <c r="E42" s="47" t="s">
        <v>178</v>
      </c>
      <c r="F42" s="47" t="s">
        <v>46</v>
      </c>
      <c r="G42" s="47" t="s">
        <v>239</v>
      </c>
      <c r="H42" s="47" t="s">
        <v>239</v>
      </c>
      <c r="I42" s="47" t="s">
        <v>240</v>
      </c>
      <c r="J42" s="47"/>
      <c r="K42" s="47"/>
    </row>
    <row r="43" s="38" customFormat="1" ht="28.5" spans="1:11">
      <c r="A43" s="44">
        <v>41</v>
      </c>
      <c r="B43" s="47" t="s">
        <v>25</v>
      </c>
      <c r="C43" s="47" t="s">
        <v>241</v>
      </c>
      <c r="D43" s="47" t="s">
        <v>242</v>
      </c>
      <c r="E43" s="47" t="s">
        <v>243</v>
      </c>
      <c r="F43" s="47" t="s">
        <v>46</v>
      </c>
      <c r="G43" s="47" t="s">
        <v>244</v>
      </c>
      <c r="H43" s="47" t="s">
        <v>244</v>
      </c>
      <c r="I43" s="47" t="s">
        <v>245</v>
      </c>
      <c r="J43" s="47"/>
      <c r="K43" s="47"/>
    </row>
    <row r="44" s="38" customFormat="1" ht="85.5" spans="1:11">
      <c r="A44" s="44">
        <v>42</v>
      </c>
      <c r="B44" s="47" t="s">
        <v>25</v>
      </c>
      <c r="C44" s="47" t="s">
        <v>246</v>
      </c>
      <c r="D44" s="47" t="s">
        <v>247</v>
      </c>
      <c r="E44" s="47" t="s">
        <v>248</v>
      </c>
      <c r="F44" s="47" t="s">
        <v>46</v>
      </c>
      <c r="G44" s="47" t="s">
        <v>249</v>
      </c>
      <c r="H44" s="47" t="s">
        <v>249</v>
      </c>
      <c r="I44" s="47" t="s">
        <v>250</v>
      </c>
      <c r="J44" s="47"/>
      <c r="K44" s="47" t="s">
        <v>251</v>
      </c>
    </row>
    <row r="45" s="38" customFormat="1" ht="28.5" spans="1:11">
      <c r="A45" s="44">
        <v>43</v>
      </c>
      <c r="B45" s="47" t="s">
        <v>25</v>
      </c>
      <c r="C45" s="47" t="s">
        <v>252</v>
      </c>
      <c r="D45" s="47" t="s">
        <v>253</v>
      </c>
      <c r="E45" s="47" t="s">
        <v>254</v>
      </c>
      <c r="F45" s="47" t="s">
        <v>46</v>
      </c>
      <c r="G45" s="48" t="s">
        <v>255</v>
      </c>
      <c r="H45" s="48" t="s">
        <v>256</v>
      </c>
      <c r="I45" s="47" t="s">
        <v>257</v>
      </c>
      <c r="J45" s="47"/>
      <c r="K45" s="47" t="s">
        <v>258</v>
      </c>
    </row>
    <row r="46" s="38" customFormat="1" ht="28.5" spans="1:11">
      <c r="A46" s="44">
        <v>44</v>
      </c>
      <c r="B46" s="11" t="s">
        <v>259</v>
      </c>
      <c r="C46" s="11" t="s">
        <v>260</v>
      </c>
      <c r="D46" s="11" t="s">
        <v>261</v>
      </c>
      <c r="E46" s="11" t="s">
        <v>262</v>
      </c>
      <c r="F46" s="11" t="s">
        <v>46</v>
      </c>
      <c r="G46" s="11" t="s">
        <v>263</v>
      </c>
      <c r="H46" s="11" t="s">
        <v>264</v>
      </c>
      <c r="I46" s="11" t="s">
        <v>265</v>
      </c>
      <c r="J46" s="11"/>
      <c r="K46" s="11"/>
    </row>
    <row r="47" s="38" customFormat="1" ht="28.5" spans="1:11">
      <c r="A47" s="44">
        <v>45</v>
      </c>
      <c r="B47" s="11" t="s">
        <v>259</v>
      </c>
      <c r="C47" s="11" t="s">
        <v>266</v>
      </c>
      <c r="D47" s="11" t="s">
        <v>267</v>
      </c>
      <c r="E47" s="11" t="s">
        <v>268</v>
      </c>
      <c r="F47" s="11" t="s">
        <v>46</v>
      </c>
      <c r="G47" s="11" t="s">
        <v>269</v>
      </c>
      <c r="H47" s="11" t="s">
        <v>270</v>
      </c>
      <c r="I47" s="11" t="s">
        <v>271</v>
      </c>
      <c r="J47" s="11"/>
      <c r="K47" s="11" t="s">
        <v>272</v>
      </c>
    </row>
    <row r="48" s="38" customFormat="1" ht="42.75" spans="1:11">
      <c r="A48" s="44">
        <v>46</v>
      </c>
      <c r="B48" s="11" t="s">
        <v>31</v>
      </c>
      <c r="C48" s="11" t="s">
        <v>273</v>
      </c>
      <c r="D48" s="11" t="s">
        <v>274</v>
      </c>
      <c r="E48" s="11" t="s">
        <v>275</v>
      </c>
      <c r="F48" s="11" t="s">
        <v>46</v>
      </c>
      <c r="G48" s="11" t="s">
        <v>276</v>
      </c>
      <c r="H48" s="11" t="s">
        <v>276</v>
      </c>
      <c r="I48" s="11" t="s">
        <v>277</v>
      </c>
      <c r="J48" s="16"/>
      <c r="K48" s="11"/>
    </row>
    <row r="49" s="38" customFormat="1" ht="28.5" spans="1:11">
      <c r="A49" s="44">
        <v>47</v>
      </c>
      <c r="B49" s="11" t="s">
        <v>31</v>
      </c>
      <c r="C49" s="11" t="s">
        <v>278</v>
      </c>
      <c r="D49" s="11" t="s">
        <v>279</v>
      </c>
      <c r="E49" s="11" t="s">
        <v>280</v>
      </c>
      <c r="F49" s="11" t="s">
        <v>46</v>
      </c>
      <c r="G49" s="11" t="s">
        <v>276</v>
      </c>
      <c r="H49" s="11" t="s">
        <v>276</v>
      </c>
      <c r="I49" s="11" t="s">
        <v>281</v>
      </c>
      <c r="J49" s="11"/>
      <c r="K49" s="11"/>
    </row>
    <row r="50" s="38" customFormat="1" ht="42.75" spans="1:11">
      <c r="A50" s="44">
        <v>48</v>
      </c>
      <c r="B50" s="11" t="s">
        <v>31</v>
      </c>
      <c r="C50" s="11" t="s">
        <v>282</v>
      </c>
      <c r="D50" s="11" t="s">
        <v>283</v>
      </c>
      <c r="E50" s="11" t="s">
        <v>284</v>
      </c>
      <c r="F50" s="11" t="s">
        <v>46</v>
      </c>
      <c r="G50" s="11" t="s">
        <v>285</v>
      </c>
      <c r="H50" s="11" t="s">
        <v>285</v>
      </c>
      <c r="I50" s="11" t="s">
        <v>286</v>
      </c>
      <c r="J50" s="11"/>
      <c r="K50" s="11" t="s">
        <v>287</v>
      </c>
    </row>
    <row r="51" s="38" customFormat="1" ht="28.5" spans="1:13">
      <c r="A51" s="44">
        <v>49</v>
      </c>
      <c r="B51" s="11" t="s">
        <v>259</v>
      </c>
      <c r="C51" s="11" t="s">
        <v>288</v>
      </c>
      <c r="D51" s="11" t="s">
        <v>289</v>
      </c>
      <c r="E51" s="11" t="s">
        <v>290</v>
      </c>
      <c r="F51" s="11" t="s">
        <v>46</v>
      </c>
      <c r="G51" s="11" t="s">
        <v>291</v>
      </c>
      <c r="H51" s="11" t="s">
        <v>291</v>
      </c>
      <c r="I51" s="11" t="s">
        <v>292</v>
      </c>
      <c r="J51" s="11"/>
      <c r="K51" s="11"/>
      <c r="L51" s="50"/>
      <c r="M51" s="50"/>
    </row>
    <row r="52" s="38" customFormat="1" ht="28.5" spans="1:13">
      <c r="A52" s="44">
        <v>50</v>
      </c>
      <c r="B52" s="11" t="s">
        <v>259</v>
      </c>
      <c r="C52" s="11" t="s">
        <v>293</v>
      </c>
      <c r="D52" s="11" t="s">
        <v>294</v>
      </c>
      <c r="E52" s="11" t="s">
        <v>295</v>
      </c>
      <c r="F52" s="11" t="s">
        <v>46</v>
      </c>
      <c r="G52" s="11" t="s">
        <v>296</v>
      </c>
      <c r="H52" s="11" t="s">
        <v>296</v>
      </c>
      <c r="I52" s="11" t="s">
        <v>297</v>
      </c>
      <c r="J52" s="11"/>
      <c r="K52" s="11"/>
      <c r="L52" s="50"/>
      <c r="M52" s="50"/>
    </row>
    <row r="53" s="38" customFormat="1" ht="28.5" spans="1:13">
      <c r="A53" s="44">
        <v>51</v>
      </c>
      <c r="B53" s="11" t="s">
        <v>31</v>
      </c>
      <c r="C53" s="11" t="s">
        <v>298</v>
      </c>
      <c r="D53" s="11" t="s">
        <v>299</v>
      </c>
      <c r="E53" s="11" t="s">
        <v>300</v>
      </c>
      <c r="F53" s="11" t="s">
        <v>46</v>
      </c>
      <c r="G53" s="11" t="s">
        <v>301</v>
      </c>
      <c r="H53" s="11" t="s">
        <v>301</v>
      </c>
      <c r="I53" s="11" t="s">
        <v>302</v>
      </c>
      <c r="J53" s="11"/>
      <c r="K53" s="11"/>
      <c r="L53" s="50"/>
      <c r="M53" s="50"/>
    </row>
    <row r="54" s="38" customFormat="1" ht="28.5" spans="1:13">
      <c r="A54" s="44">
        <v>52</v>
      </c>
      <c r="B54" s="11" t="s">
        <v>31</v>
      </c>
      <c r="C54" s="11" t="s">
        <v>303</v>
      </c>
      <c r="D54" s="11" t="s">
        <v>304</v>
      </c>
      <c r="E54" s="11" t="s">
        <v>305</v>
      </c>
      <c r="F54" s="11" t="s">
        <v>46</v>
      </c>
      <c r="G54" s="11" t="s">
        <v>306</v>
      </c>
      <c r="H54" s="11" t="s">
        <v>306</v>
      </c>
      <c r="I54" s="11" t="s">
        <v>307</v>
      </c>
      <c r="J54" s="11"/>
      <c r="K54" s="11"/>
      <c r="L54" s="50"/>
      <c r="M54" s="50"/>
    </row>
    <row r="55" s="37" customFormat="1" ht="28.5" spans="1:13">
      <c r="A55" s="44">
        <v>53</v>
      </c>
      <c r="B55" s="11" t="s">
        <v>31</v>
      </c>
      <c r="C55" s="11" t="s">
        <v>308</v>
      </c>
      <c r="D55" s="11" t="s">
        <v>309</v>
      </c>
      <c r="E55" s="11" t="s">
        <v>310</v>
      </c>
      <c r="F55" s="11" t="s">
        <v>46</v>
      </c>
      <c r="G55" s="11" t="s">
        <v>311</v>
      </c>
      <c r="H55" s="11" t="s">
        <v>311</v>
      </c>
      <c r="I55" s="11" t="s">
        <v>312</v>
      </c>
      <c r="J55" s="11"/>
      <c r="K55" s="11"/>
      <c r="L55" s="40"/>
      <c r="M55" s="40"/>
    </row>
    <row r="56" s="37" customFormat="1" ht="28.5" spans="1:11">
      <c r="A56" s="44">
        <v>54</v>
      </c>
      <c r="B56" s="11" t="s">
        <v>259</v>
      </c>
      <c r="C56" s="11" t="s">
        <v>313</v>
      </c>
      <c r="D56" s="11" t="s">
        <v>314</v>
      </c>
      <c r="E56" s="11" t="s">
        <v>315</v>
      </c>
      <c r="F56" s="11" t="s">
        <v>46</v>
      </c>
      <c r="G56" s="45" t="s">
        <v>316</v>
      </c>
      <c r="H56" s="45" t="s">
        <v>317</v>
      </c>
      <c r="I56" s="11" t="s">
        <v>318</v>
      </c>
      <c r="J56" s="11"/>
      <c r="K56" s="11" t="s">
        <v>319</v>
      </c>
    </row>
    <row r="57" s="37" customFormat="1" ht="42.75" spans="1:11">
      <c r="A57" s="44">
        <v>55</v>
      </c>
      <c r="B57" s="11" t="s">
        <v>259</v>
      </c>
      <c r="C57" s="11" t="s">
        <v>320</v>
      </c>
      <c r="D57" s="11" t="s">
        <v>321</v>
      </c>
      <c r="E57" s="11" t="s">
        <v>322</v>
      </c>
      <c r="F57" s="11" t="s">
        <v>46</v>
      </c>
      <c r="G57" s="11" t="s">
        <v>323</v>
      </c>
      <c r="H57" s="11" t="s">
        <v>324</v>
      </c>
      <c r="I57" s="11" t="s">
        <v>325</v>
      </c>
      <c r="J57" s="11"/>
      <c r="K57" s="11" t="s">
        <v>326</v>
      </c>
    </row>
    <row r="58" s="37" customFormat="1" ht="28.5" spans="1:11">
      <c r="A58" s="44">
        <v>56</v>
      </c>
      <c r="B58" s="11" t="s">
        <v>31</v>
      </c>
      <c r="C58" s="11" t="s">
        <v>327</v>
      </c>
      <c r="D58" s="11" t="s">
        <v>328</v>
      </c>
      <c r="E58" s="11" t="s">
        <v>329</v>
      </c>
      <c r="F58" s="11" t="s">
        <v>46</v>
      </c>
      <c r="G58" s="11" t="s">
        <v>330</v>
      </c>
      <c r="H58" s="11" t="s">
        <v>330</v>
      </c>
      <c r="I58" s="11" t="s">
        <v>331</v>
      </c>
      <c r="J58" s="11"/>
      <c r="K58" s="11"/>
    </row>
    <row r="59" s="37" customFormat="1" ht="42.75" spans="1:11">
      <c r="A59" s="44">
        <v>57</v>
      </c>
      <c r="B59" s="11" t="s">
        <v>259</v>
      </c>
      <c r="C59" s="11" t="s">
        <v>332</v>
      </c>
      <c r="D59" s="11" t="s">
        <v>333</v>
      </c>
      <c r="E59" s="11" t="s">
        <v>107</v>
      </c>
      <c r="F59" s="11" t="s">
        <v>46</v>
      </c>
      <c r="G59" s="11" t="s">
        <v>334</v>
      </c>
      <c r="H59" s="11" t="s">
        <v>335</v>
      </c>
      <c r="I59" s="11"/>
      <c r="J59" s="11"/>
      <c r="K59" s="11"/>
    </row>
    <row r="60" s="37" customFormat="1" ht="28.5" spans="1:11">
      <c r="A60" s="44">
        <v>58</v>
      </c>
      <c r="B60" s="11" t="s">
        <v>36</v>
      </c>
      <c r="C60" s="11" t="s">
        <v>336</v>
      </c>
      <c r="D60" s="11" t="s">
        <v>337</v>
      </c>
      <c r="E60" s="11" t="s">
        <v>338</v>
      </c>
      <c r="F60" s="11" t="s">
        <v>46</v>
      </c>
      <c r="G60" s="11" t="s">
        <v>121</v>
      </c>
      <c r="H60" s="11" t="s">
        <v>339</v>
      </c>
      <c r="I60" s="11" t="s">
        <v>340</v>
      </c>
      <c r="J60" s="11"/>
      <c r="K60" s="11"/>
    </row>
    <row r="61" s="37" customFormat="1" ht="42.75" spans="1:11">
      <c r="A61" s="44">
        <v>59</v>
      </c>
      <c r="B61" s="11" t="s">
        <v>36</v>
      </c>
      <c r="C61" s="11" t="s">
        <v>341</v>
      </c>
      <c r="D61" s="11" t="s">
        <v>342</v>
      </c>
      <c r="E61" s="11" t="s">
        <v>178</v>
      </c>
      <c r="F61" s="11" t="s">
        <v>46</v>
      </c>
      <c r="G61" s="11" t="s">
        <v>121</v>
      </c>
      <c r="H61" s="11" t="s">
        <v>339</v>
      </c>
      <c r="I61" s="11" t="s">
        <v>343</v>
      </c>
      <c r="J61" s="11" t="s">
        <v>344</v>
      </c>
      <c r="K61" s="11" t="s">
        <v>345</v>
      </c>
    </row>
    <row r="62" s="37" customFormat="1" ht="42.75" spans="1:11">
      <c r="A62" s="44">
        <v>60</v>
      </c>
      <c r="B62" s="11" t="s">
        <v>259</v>
      </c>
      <c r="C62" s="11" t="s">
        <v>346</v>
      </c>
      <c r="D62" s="11" t="s">
        <v>347</v>
      </c>
      <c r="E62" s="11" t="s">
        <v>348</v>
      </c>
      <c r="F62" s="11" t="s">
        <v>46</v>
      </c>
      <c r="G62" s="11" t="s">
        <v>349</v>
      </c>
      <c r="H62" s="11" t="s">
        <v>349</v>
      </c>
      <c r="I62" s="11" t="s">
        <v>350</v>
      </c>
      <c r="J62" s="11"/>
      <c r="K62" s="11" t="s">
        <v>351</v>
      </c>
    </row>
    <row r="63" s="37" customFormat="1" ht="42.75" spans="1:13">
      <c r="A63" s="44">
        <v>61</v>
      </c>
      <c r="B63" s="47" t="s">
        <v>259</v>
      </c>
      <c r="C63" s="47" t="s">
        <v>352</v>
      </c>
      <c r="D63" s="47" t="s">
        <v>353</v>
      </c>
      <c r="E63" s="47" t="s">
        <v>214</v>
      </c>
      <c r="F63" s="47" t="s">
        <v>46</v>
      </c>
      <c r="G63" s="47" t="s">
        <v>354</v>
      </c>
      <c r="H63" s="47" t="s">
        <v>355</v>
      </c>
      <c r="I63" s="47" t="s">
        <v>356</v>
      </c>
      <c r="J63" s="47"/>
      <c r="K63" s="47" t="s">
        <v>357</v>
      </c>
      <c r="L63" s="40"/>
      <c r="M63" s="40"/>
    </row>
    <row r="64" s="37" customFormat="1" ht="99.75" spans="1:13">
      <c r="A64" s="44">
        <v>62</v>
      </c>
      <c r="B64" s="47" t="s">
        <v>259</v>
      </c>
      <c r="C64" s="47" t="s">
        <v>358</v>
      </c>
      <c r="D64" s="47" t="s">
        <v>359</v>
      </c>
      <c r="E64" s="47" t="s">
        <v>214</v>
      </c>
      <c r="F64" s="47" t="s">
        <v>46</v>
      </c>
      <c r="G64" s="47" t="s">
        <v>360</v>
      </c>
      <c r="H64" s="47" t="s">
        <v>361</v>
      </c>
      <c r="I64" s="47" t="s">
        <v>362</v>
      </c>
      <c r="J64" s="47"/>
      <c r="K64" s="47" t="s">
        <v>363</v>
      </c>
      <c r="L64" s="40"/>
      <c r="M64" s="40"/>
    </row>
    <row r="65" s="37" customFormat="1" ht="85.5" spans="1:11">
      <c r="A65" s="44">
        <v>63</v>
      </c>
      <c r="B65" s="47" t="s">
        <v>36</v>
      </c>
      <c r="C65" s="47" t="s">
        <v>364</v>
      </c>
      <c r="D65" s="47" t="s">
        <v>365</v>
      </c>
      <c r="E65" s="47" t="s">
        <v>366</v>
      </c>
      <c r="F65" s="47" t="s">
        <v>46</v>
      </c>
      <c r="G65" s="47" t="s">
        <v>367</v>
      </c>
      <c r="H65" s="47" t="s">
        <v>368</v>
      </c>
      <c r="I65" s="47" t="s">
        <v>369</v>
      </c>
      <c r="J65" s="47"/>
      <c r="K65" s="47" t="s">
        <v>370</v>
      </c>
    </row>
    <row r="66" s="37" customFormat="1" ht="28.5" spans="1:11">
      <c r="A66" s="44">
        <v>64</v>
      </c>
      <c r="B66" s="18" t="s">
        <v>371</v>
      </c>
      <c r="C66" s="18" t="s">
        <v>372</v>
      </c>
      <c r="D66" s="18" t="s">
        <v>373</v>
      </c>
      <c r="E66" s="18" t="s">
        <v>374</v>
      </c>
      <c r="F66" s="11" t="s">
        <v>46</v>
      </c>
      <c r="G66" s="18" t="s">
        <v>121</v>
      </c>
      <c r="H66" s="18" t="s">
        <v>221</v>
      </c>
      <c r="I66" s="18" t="s">
        <v>375</v>
      </c>
      <c r="J66" s="18"/>
      <c r="K66" s="11"/>
    </row>
    <row r="67" s="37" customFormat="1" ht="28.5" spans="1:11">
      <c r="A67" s="44">
        <v>65</v>
      </c>
      <c r="B67" s="11" t="s">
        <v>371</v>
      </c>
      <c r="C67" s="11" t="s">
        <v>376</v>
      </c>
      <c r="D67" s="11" t="s">
        <v>377</v>
      </c>
      <c r="E67" s="11" t="s">
        <v>378</v>
      </c>
      <c r="F67" s="11" t="s">
        <v>46</v>
      </c>
      <c r="G67" s="11" t="s">
        <v>379</v>
      </c>
      <c r="H67" s="11" t="s">
        <v>379</v>
      </c>
      <c r="I67" s="11" t="s">
        <v>380</v>
      </c>
      <c r="J67" s="11"/>
      <c r="K67" s="11"/>
    </row>
    <row r="68" s="37" customFormat="1" ht="42.75" spans="1:11">
      <c r="A68" s="44">
        <v>66</v>
      </c>
      <c r="B68" s="11" t="s">
        <v>371</v>
      </c>
      <c r="C68" s="11" t="s">
        <v>381</v>
      </c>
      <c r="D68" s="11" t="s">
        <v>382</v>
      </c>
      <c r="E68" s="11" t="s">
        <v>383</v>
      </c>
      <c r="F68" s="11" t="s">
        <v>46</v>
      </c>
      <c r="G68" s="11" t="s">
        <v>384</v>
      </c>
      <c r="H68" s="11" t="s">
        <v>384</v>
      </c>
      <c r="I68" s="11" t="s">
        <v>385</v>
      </c>
      <c r="J68" s="11"/>
      <c r="K68" s="11"/>
    </row>
    <row r="69" s="37" customFormat="1" ht="57" spans="1:13">
      <c r="A69" s="44">
        <v>67</v>
      </c>
      <c r="B69" s="11" t="s">
        <v>371</v>
      </c>
      <c r="C69" s="11" t="s">
        <v>386</v>
      </c>
      <c r="D69" s="11" t="s">
        <v>387</v>
      </c>
      <c r="E69" s="11" t="s">
        <v>388</v>
      </c>
      <c r="F69" s="11" t="s">
        <v>46</v>
      </c>
      <c r="G69" s="11" t="s">
        <v>389</v>
      </c>
      <c r="H69" s="11" t="s">
        <v>389</v>
      </c>
      <c r="I69" s="11" t="s">
        <v>390</v>
      </c>
      <c r="J69" s="11"/>
      <c r="K69" s="11" t="s">
        <v>391</v>
      </c>
      <c r="L69" s="40"/>
      <c r="M69" s="40"/>
    </row>
    <row r="70" s="37" customFormat="1" ht="42.75" spans="1:13">
      <c r="A70" s="44">
        <v>68</v>
      </c>
      <c r="B70" s="11" t="s">
        <v>371</v>
      </c>
      <c r="C70" s="11" t="s">
        <v>392</v>
      </c>
      <c r="D70" s="11" t="s">
        <v>393</v>
      </c>
      <c r="E70" s="11" t="s">
        <v>394</v>
      </c>
      <c r="F70" s="11" t="s">
        <v>46</v>
      </c>
      <c r="G70" s="11" t="s">
        <v>395</v>
      </c>
      <c r="H70" s="11" t="s">
        <v>395</v>
      </c>
      <c r="I70" s="11" t="s">
        <v>396</v>
      </c>
      <c r="J70" s="11"/>
      <c r="K70" s="11"/>
      <c r="L70" s="40"/>
      <c r="M70" s="40"/>
    </row>
    <row r="71" s="37" customFormat="1" ht="28.5" spans="1:13">
      <c r="A71" s="44">
        <v>69</v>
      </c>
      <c r="B71" s="11" t="s">
        <v>371</v>
      </c>
      <c r="C71" s="11" t="s">
        <v>397</v>
      </c>
      <c r="D71" s="11" t="s">
        <v>398</v>
      </c>
      <c r="E71" s="11" t="s">
        <v>399</v>
      </c>
      <c r="F71" s="11" t="s">
        <v>46</v>
      </c>
      <c r="G71" s="11" t="s">
        <v>400</v>
      </c>
      <c r="H71" s="11" t="s">
        <v>400</v>
      </c>
      <c r="I71" s="11" t="s">
        <v>401</v>
      </c>
      <c r="J71" s="11"/>
      <c r="K71" s="11"/>
      <c r="L71" s="40"/>
      <c r="M71" s="40"/>
    </row>
    <row r="72" s="37" customFormat="1" ht="28.5" spans="1:13">
      <c r="A72" s="44">
        <v>70</v>
      </c>
      <c r="B72" s="11" t="s">
        <v>371</v>
      </c>
      <c r="C72" s="11" t="s">
        <v>402</v>
      </c>
      <c r="D72" s="11" t="s">
        <v>403</v>
      </c>
      <c r="E72" s="11" t="s">
        <v>404</v>
      </c>
      <c r="F72" s="11" t="s">
        <v>46</v>
      </c>
      <c r="G72" s="11" t="s">
        <v>405</v>
      </c>
      <c r="H72" s="11" t="s">
        <v>405</v>
      </c>
      <c r="I72" s="11" t="s">
        <v>307</v>
      </c>
      <c r="J72" s="11"/>
      <c r="K72" s="11"/>
      <c r="L72" s="40"/>
      <c r="M72" s="40"/>
    </row>
    <row r="73" s="37" customFormat="1" ht="28.5" spans="1:11">
      <c r="A73" s="51">
        <v>71</v>
      </c>
      <c r="B73" s="20" t="s">
        <v>42</v>
      </c>
      <c r="C73" s="20" t="s">
        <v>406</v>
      </c>
      <c r="D73" s="20" t="s">
        <v>407</v>
      </c>
      <c r="E73" s="20" t="s">
        <v>408</v>
      </c>
      <c r="F73" s="20" t="s">
        <v>409</v>
      </c>
      <c r="G73" s="20" t="s">
        <v>47</v>
      </c>
      <c r="H73" s="20" t="s">
        <v>48</v>
      </c>
      <c r="I73" s="20" t="s">
        <v>410</v>
      </c>
      <c r="J73" s="20"/>
      <c r="K73" s="20" t="s">
        <v>411</v>
      </c>
    </row>
    <row r="74" s="37" customFormat="1" ht="28.5" spans="1:11">
      <c r="A74" s="51">
        <v>72</v>
      </c>
      <c r="B74" s="20" t="s">
        <v>117</v>
      </c>
      <c r="C74" s="20" t="s">
        <v>412</v>
      </c>
      <c r="D74" s="20" t="s">
        <v>413</v>
      </c>
      <c r="E74" s="20" t="s">
        <v>414</v>
      </c>
      <c r="F74" s="20" t="s">
        <v>409</v>
      </c>
      <c r="G74" s="20" t="s">
        <v>415</v>
      </c>
      <c r="H74" s="20" t="s">
        <v>415</v>
      </c>
      <c r="I74" s="20"/>
      <c r="J74" s="20"/>
      <c r="K74" s="20" t="s">
        <v>416</v>
      </c>
    </row>
    <row r="75" s="37" customFormat="1" ht="42.75" spans="1:13">
      <c r="A75" s="51">
        <v>73</v>
      </c>
      <c r="B75" s="20" t="s">
        <v>259</v>
      </c>
      <c r="C75" s="20" t="s">
        <v>417</v>
      </c>
      <c r="D75" s="20" t="s">
        <v>418</v>
      </c>
      <c r="E75" s="20" t="s">
        <v>419</v>
      </c>
      <c r="F75" s="20" t="s">
        <v>409</v>
      </c>
      <c r="G75" s="20" t="s">
        <v>334</v>
      </c>
      <c r="H75" s="20" t="s">
        <v>420</v>
      </c>
      <c r="I75" s="20"/>
      <c r="J75" s="20"/>
      <c r="K75" s="20" t="s">
        <v>421</v>
      </c>
      <c r="L75" s="40"/>
      <c r="M75" s="40"/>
    </row>
    <row r="76" s="37" customFormat="1" ht="28.5" spans="1:11">
      <c r="A76" s="51">
        <v>74</v>
      </c>
      <c r="B76" s="20" t="s">
        <v>31</v>
      </c>
      <c r="C76" s="20" t="s">
        <v>422</v>
      </c>
      <c r="D76" s="20" t="s">
        <v>423</v>
      </c>
      <c r="E76" s="20" t="s">
        <v>424</v>
      </c>
      <c r="F76" s="20" t="s">
        <v>409</v>
      </c>
      <c r="G76" s="20" t="s">
        <v>121</v>
      </c>
      <c r="H76" s="20" t="s">
        <v>339</v>
      </c>
      <c r="I76" s="20" t="s">
        <v>425</v>
      </c>
      <c r="J76" s="20"/>
      <c r="K76" s="20" t="s">
        <v>426</v>
      </c>
    </row>
    <row r="77" s="37" customFormat="1" ht="28.5" spans="1:11">
      <c r="A77" s="51">
        <v>75</v>
      </c>
      <c r="B77" s="20" t="s">
        <v>371</v>
      </c>
      <c r="C77" s="20" t="s">
        <v>427</v>
      </c>
      <c r="D77" s="20" t="s">
        <v>428</v>
      </c>
      <c r="E77" s="20" t="s">
        <v>429</v>
      </c>
      <c r="F77" s="20" t="s">
        <v>409</v>
      </c>
      <c r="G77" s="20" t="s">
        <v>430</v>
      </c>
      <c r="H77" s="20" t="s">
        <v>430</v>
      </c>
      <c r="I77" s="20" t="s">
        <v>431</v>
      </c>
      <c r="J77" s="20"/>
      <c r="K77" s="20"/>
    </row>
    <row r="78" s="37" customFormat="1" ht="42.75" spans="1:11">
      <c r="A78" s="52">
        <v>76</v>
      </c>
      <c r="B78" s="22" t="s">
        <v>42</v>
      </c>
      <c r="C78" s="22" t="s">
        <v>432</v>
      </c>
      <c r="D78" s="22" t="s">
        <v>433</v>
      </c>
      <c r="E78" s="22" t="s">
        <v>434</v>
      </c>
      <c r="F78" s="22" t="s">
        <v>435</v>
      </c>
      <c r="G78" s="22" t="s">
        <v>436</v>
      </c>
      <c r="H78" s="22" t="s">
        <v>436</v>
      </c>
      <c r="I78" s="22" t="s">
        <v>437</v>
      </c>
      <c r="J78" s="22"/>
      <c r="K78" s="22"/>
    </row>
    <row r="79" s="37" customFormat="1" ht="42.75" spans="1:11">
      <c r="A79" s="52">
        <v>77</v>
      </c>
      <c r="B79" s="22" t="s">
        <v>42</v>
      </c>
      <c r="C79" s="22" t="s">
        <v>438</v>
      </c>
      <c r="D79" s="22" t="s">
        <v>439</v>
      </c>
      <c r="E79" s="22" t="s">
        <v>440</v>
      </c>
      <c r="F79" s="22" t="s">
        <v>435</v>
      </c>
      <c r="G79" s="22" t="s">
        <v>436</v>
      </c>
      <c r="H79" s="22" t="s">
        <v>436</v>
      </c>
      <c r="I79" s="22" t="s">
        <v>441</v>
      </c>
      <c r="J79" s="22"/>
      <c r="K79" s="22" t="s">
        <v>442</v>
      </c>
    </row>
    <row r="80" s="37" customFormat="1" ht="57" spans="1:11">
      <c r="A80" s="52">
        <v>78</v>
      </c>
      <c r="B80" s="22" t="s">
        <v>42</v>
      </c>
      <c r="C80" s="22" t="s">
        <v>443</v>
      </c>
      <c r="D80" s="22" t="s">
        <v>444</v>
      </c>
      <c r="E80" s="22" t="s">
        <v>445</v>
      </c>
      <c r="F80" s="22" t="s">
        <v>435</v>
      </c>
      <c r="G80" s="22" t="s">
        <v>446</v>
      </c>
      <c r="H80" s="22" t="s">
        <v>446</v>
      </c>
      <c r="I80" s="22" t="s">
        <v>447</v>
      </c>
      <c r="J80" s="22"/>
      <c r="K80" s="22" t="s">
        <v>448</v>
      </c>
    </row>
    <row r="81" s="37" customFormat="1" ht="42.75" spans="1:11">
      <c r="A81" s="52">
        <v>79</v>
      </c>
      <c r="B81" s="22" t="s">
        <v>42</v>
      </c>
      <c r="C81" s="22" t="s">
        <v>449</v>
      </c>
      <c r="D81" s="22" t="s">
        <v>450</v>
      </c>
      <c r="E81" s="22" t="s">
        <v>451</v>
      </c>
      <c r="F81" s="22" t="s">
        <v>435</v>
      </c>
      <c r="G81" s="22" t="s">
        <v>452</v>
      </c>
      <c r="H81" s="22" t="s">
        <v>452</v>
      </c>
      <c r="I81" s="22" t="s">
        <v>453</v>
      </c>
      <c r="J81" s="22"/>
      <c r="K81" s="22" t="s">
        <v>454</v>
      </c>
    </row>
    <row r="82" s="37" customFormat="1" ht="99.75" spans="1:11">
      <c r="A82" s="52">
        <v>80</v>
      </c>
      <c r="B82" s="22" t="s">
        <v>42</v>
      </c>
      <c r="C82" s="22" t="s">
        <v>455</v>
      </c>
      <c r="D82" s="22" t="s">
        <v>456</v>
      </c>
      <c r="E82" s="22" t="s">
        <v>457</v>
      </c>
      <c r="F82" s="22" t="s">
        <v>435</v>
      </c>
      <c r="G82" s="22" t="s">
        <v>76</v>
      </c>
      <c r="H82" s="22" t="s">
        <v>76</v>
      </c>
      <c r="I82" s="22" t="s">
        <v>458</v>
      </c>
      <c r="J82" s="22"/>
      <c r="K82" s="22" t="s">
        <v>459</v>
      </c>
    </row>
    <row r="83" s="37" customFormat="1" ht="28.5" spans="1:11">
      <c r="A83" s="52">
        <v>81</v>
      </c>
      <c r="B83" s="22" t="s">
        <v>42</v>
      </c>
      <c r="C83" s="22" t="s">
        <v>460</v>
      </c>
      <c r="D83" s="22" t="s">
        <v>461</v>
      </c>
      <c r="E83" s="22" t="s">
        <v>462</v>
      </c>
      <c r="F83" s="22" t="s">
        <v>435</v>
      </c>
      <c r="G83" s="53" t="s">
        <v>463</v>
      </c>
      <c r="H83" s="53" t="s">
        <v>464</v>
      </c>
      <c r="I83" s="22" t="s">
        <v>465</v>
      </c>
      <c r="J83" s="22"/>
      <c r="K83" s="22" t="s">
        <v>466</v>
      </c>
    </row>
    <row r="84" s="37" customFormat="1" ht="42.75" spans="1:11">
      <c r="A84" s="52">
        <v>82</v>
      </c>
      <c r="B84" s="22" t="s">
        <v>42</v>
      </c>
      <c r="C84" s="22" t="s">
        <v>467</v>
      </c>
      <c r="D84" s="22" t="s">
        <v>468</v>
      </c>
      <c r="E84" s="22" t="s">
        <v>469</v>
      </c>
      <c r="F84" s="22" t="s">
        <v>435</v>
      </c>
      <c r="G84" s="22" t="s">
        <v>470</v>
      </c>
      <c r="H84" s="22" t="s">
        <v>470</v>
      </c>
      <c r="I84" s="22" t="s">
        <v>471</v>
      </c>
      <c r="J84" s="22"/>
      <c r="K84" s="22" t="s">
        <v>472</v>
      </c>
    </row>
    <row r="85" s="37" customFormat="1" ht="99.75" spans="1:11">
      <c r="A85" s="52">
        <v>83</v>
      </c>
      <c r="B85" s="22" t="s">
        <v>42</v>
      </c>
      <c r="C85" s="22" t="s">
        <v>473</v>
      </c>
      <c r="D85" s="22" t="s">
        <v>474</v>
      </c>
      <c r="E85" s="22" t="s">
        <v>475</v>
      </c>
      <c r="F85" s="22" t="s">
        <v>435</v>
      </c>
      <c r="G85" s="22" t="s">
        <v>476</v>
      </c>
      <c r="H85" s="22" t="s">
        <v>476</v>
      </c>
      <c r="I85" s="22" t="s">
        <v>477</v>
      </c>
      <c r="J85" s="22"/>
      <c r="K85" s="22" t="s">
        <v>478</v>
      </c>
    </row>
    <row r="86" s="37" customFormat="1" ht="57" spans="1:11">
      <c r="A86" s="52">
        <v>84</v>
      </c>
      <c r="B86" s="22" t="s">
        <v>42</v>
      </c>
      <c r="C86" s="22" t="s">
        <v>479</v>
      </c>
      <c r="D86" s="22" t="s">
        <v>480</v>
      </c>
      <c r="E86" s="22" t="s">
        <v>469</v>
      </c>
      <c r="F86" s="22" t="s">
        <v>435</v>
      </c>
      <c r="G86" s="22" t="s">
        <v>481</v>
      </c>
      <c r="H86" s="22" t="s">
        <v>482</v>
      </c>
      <c r="I86" s="22" t="s">
        <v>483</v>
      </c>
      <c r="J86" s="22"/>
      <c r="K86" s="22" t="s">
        <v>484</v>
      </c>
    </row>
    <row r="87" s="37" customFormat="1" ht="42.75" spans="1:11">
      <c r="A87" s="52">
        <v>85</v>
      </c>
      <c r="B87" s="22" t="s">
        <v>42</v>
      </c>
      <c r="C87" s="22" t="s">
        <v>485</v>
      </c>
      <c r="D87" s="22" t="s">
        <v>486</v>
      </c>
      <c r="E87" s="22" t="s">
        <v>475</v>
      </c>
      <c r="F87" s="22" t="s">
        <v>435</v>
      </c>
      <c r="G87" s="22" t="s">
        <v>487</v>
      </c>
      <c r="H87" s="22" t="s">
        <v>487</v>
      </c>
      <c r="I87" s="22" t="s">
        <v>488</v>
      </c>
      <c r="J87" s="22"/>
      <c r="K87" s="22"/>
    </row>
    <row r="88" s="37" customFormat="1" ht="42.75" spans="1:11">
      <c r="A88" s="52">
        <v>86</v>
      </c>
      <c r="B88" s="22" t="s">
        <v>42</v>
      </c>
      <c r="C88" s="22" t="s">
        <v>489</v>
      </c>
      <c r="D88" s="22" t="s">
        <v>490</v>
      </c>
      <c r="E88" s="22" t="s">
        <v>491</v>
      </c>
      <c r="F88" s="22" t="s">
        <v>435</v>
      </c>
      <c r="G88" s="22" t="s">
        <v>492</v>
      </c>
      <c r="H88" s="22" t="s">
        <v>492</v>
      </c>
      <c r="I88" s="22" t="s">
        <v>493</v>
      </c>
      <c r="J88" s="22"/>
      <c r="K88" s="22" t="s">
        <v>494</v>
      </c>
    </row>
    <row r="89" s="37" customFormat="1" ht="42.75" spans="1:11">
      <c r="A89" s="52">
        <v>87</v>
      </c>
      <c r="B89" s="22" t="s">
        <v>12</v>
      </c>
      <c r="C89" s="22" t="s">
        <v>495</v>
      </c>
      <c r="D89" s="22" t="s">
        <v>496</v>
      </c>
      <c r="E89" s="22" t="s">
        <v>497</v>
      </c>
      <c r="F89" s="22" t="s">
        <v>435</v>
      </c>
      <c r="G89" s="22" t="s">
        <v>498</v>
      </c>
      <c r="H89" s="22" t="s">
        <v>499</v>
      </c>
      <c r="I89" s="22" t="s">
        <v>500</v>
      </c>
      <c r="J89" s="24"/>
      <c r="K89" s="22" t="s">
        <v>501</v>
      </c>
    </row>
    <row r="90" s="37" customFormat="1" ht="42.75" spans="1:11">
      <c r="A90" s="52">
        <v>88</v>
      </c>
      <c r="B90" s="22" t="s">
        <v>117</v>
      </c>
      <c r="C90" s="22" t="s">
        <v>502</v>
      </c>
      <c r="D90" s="22" t="s">
        <v>503</v>
      </c>
      <c r="E90" s="22" t="s">
        <v>504</v>
      </c>
      <c r="F90" s="22" t="s">
        <v>435</v>
      </c>
      <c r="G90" s="22" t="s">
        <v>505</v>
      </c>
      <c r="H90" s="22" t="s">
        <v>505</v>
      </c>
      <c r="I90" s="22" t="s">
        <v>506</v>
      </c>
      <c r="J90" s="24"/>
      <c r="K90" s="22"/>
    </row>
    <row r="91" s="37" customFormat="1" ht="42.75" spans="1:11">
      <c r="A91" s="52">
        <v>89</v>
      </c>
      <c r="B91" s="22" t="s">
        <v>117</v>
      </c>
      <c r="C91" s="22" t="s">
        <v>507</v>
      </c>
      <c r="D91" s="22" t="s">
        <v>508</v>
      </c>
      <c r="E91" s="22" t="s">
        <v>509</v>
      </c>
      <c r="F91" s="22" t="s">
        <v>435</v>
      </c>
      <c r="G91" s="22" t="s">
        <v>510</v>
      </c>
      <c r="H91" s="22" t="s">
        <v>510</v>
      </c>
      <c r="I91" s="22" t="s">
        <v>511</v>
      </c>
      <c r="J91" s="24"/>
      <c r="K91" s="22"/>
    </row>
    <row r="92" s="37" customFormat="1" ht="28.5" spans="1:11">
      <c r="A92" s="52">
        <v>90</v>
      </c>
      <c r="B92" s="22" t="s">
        <v>12</v>
      </c>
      <c r="C92" s="22" t="s">
        <v>512</v>
      </c>
      <c r="D92" s="22" t="s">
        <v>513</v>
      </c>
      <c r="E92" s="22" t="s">
        <v>514</v>
      </c>
      <c r="F92" s="22" t="s">
        <v>435</v>
      </c>
      <c r="G92" s="22" t="s">
        <v>515</v>
      </c>
      <c r="H92" s="22" t="s">
        <v>515</v>
      </c>
      <c r="I92" s="22" t="s">
        <v>516</v>
      </c>
      <c r="J92" s="24"/>
      <c r="K92" s="22"/>
    </row>
    <row r="93" s="37" customFormat="1" ht="28.5" spans="1:11">
      <c r="A93" s="52">
        <v>91</v>
      </c>
      <c r="B93" s="22" t="s">
        <v>12</v>
      </c>
      <c r="C93" s="22" t="s">
        <v>517</v>
      </c>
      <c r="D93" s="22" t="s">
        <v>518</v>
      </c>
      <c r="E93" s="22" t="s">
        <v>519</v>
      </c>
      <c r="F93" s="22" t="s">
        <v>435</v>
      </c>
      <c r="G93" s="22" t="s">
        <v>520</v>
      </c>
      <c r="H93" s="22" t="s">
        <v>520</v>
      </c>
      <c r="I93" s="22" t="s">
        <v>521</v>
      </c>
      <c r="J93" s="24"/>
      <c r="K93" s="22"/>
    </row>
    <row r="94" s="37" customFormat="1" ht="28.5" spans="1:11">
      <c r="A94" s="52">
        <v>92</v>
      </c>
      <c r="B94" s="22" t="s">
        <v>12</v>
      </c>
      <c r="C94" s="22" t="s">
        <v>522</v>
      </c>
      <c r="D94" s="22" t="s">
        <v>523</v>
      </c>
      <c r="E94" s="22" t="s">
        <v>509</v>
      </c>
      <c r="F94" s="22" t="s">
        <v>435</v>
      </c>
      <c r="G94" s="22" t="s">
        <v>524</v>
      </c>
      <c r="H94" s="22" t="s">
        <v>524</v>
      </c>
      <c r="I94" s="22" t="s">
        <v>525</v>
      </c>
      <c r="J94" s="24"/>
      <c r="K94" s="22"/>
    </row>
    <row r="95" s="37" customFormat="1" ht="42.75" spans="1:11">
      <c r="A95" s="52">
        <v>93</v>
      </c>
      <c r="B95" s="22" t="s">
        <v>12</v>
      </c>
      <c r="C95" s="22" t="s">
        <v>526</v>
      </c>
      <c r="D95" s="22" t="s">
        <v>527</v>
      </c>
      <c r="E95" s="22" t="s">
        <v>509</v>
      </c>
      <c r="F95" s="22" t="s">
        <v>435</v>
      </c>
      <c r="G95" s="22" t="s">
        <v>528</v>
      </c>
      <c r="H95" s="22" t="s">
        <v>528</v>
      </c>
      <c r="I95" s="22" t="s">
        <v>529</v>
      </c>
      <c r="J95" s="24"/>
      <c r="K95" s="22"/>
    </row>
    <row r="96" s="37" customFormat="1" ht="28.5" spans="1:11">
      <c r="A96" s="52">
        <v>94</v>
      </c>
      <c r="B96" s="22" t="s">
        <v>12</v>
      </c>
      <c r="C96" s="22" t="s">
        <v>530</v>
      </c>
      <c r="D96" s="22" t="s">
        <v>531</v>
      </c>
      <c r="E96" s="22" t="s">
        <v>532</v>
      </c>
      <c r="F96" s="22" t="s">
        <v>435</v>
      </c>
      <c r="G96" s="22" t="s">
        <v>533</v>
      </c>
      <c r="H96" s="22" t="s">
        <v>533</v>
      </c>
      <c r="I96" s="22" t="s">
        <v>534</v>
      </c>
      <c r="J96" s="24"/>
      <c r="K96" s="22"/>
    </row>
    <row r="97" s="37" customFormat="1" ht="42.75" spans="1:11">
      <c r="A97" s="52">
        <v>95</v>
      </c>
      <c r="B97" s="22" t="s">
        <v>117</v>
      </c>
      <c r="C97" s="22" t="s">
        <v>535</v>
      </c>
      <c r="D97" s="22" t="s">
        <v>536</v>
      </c>
      <c r="E97" s="22" t="s">
        <v>537</v>
      </c>
      <c r="F97" s="22" t="s">
        <v>435</v>
      </c>
      <c r="G97" s="22" t="s">
        <v>415</v>
      </c>
      <c r="H97" s="22" t="s">
        <v>415</v>
      </c>
      <c r="I97" s="22" t="s">
        <v>538</v>
      </c>
      <c r="J97" s="24"/>
      <c r="K97" s="22" t="s">
        <v>539</v>
      </c>
    </row>
    <row r="98" s="37" customFormat="1" ht="28.5" spans="1:11">
      <c r="A98" s="52">
        <v>96</v>
      </c>
      <c r="B98" s="22" t="s">
        <v>117</v>
      </c>
      <c r="C98" s="22" t="s">
        <v>540</v>
      </c>
      <c r="D98" s="22" t="s">
        <v>541</v>
      </c>
      <c r="E98" s="22" t="s">
        <v>542</v>
      </c>
      <c r="F98" s="22" t="s">
        <v>435</v>
      </c>
      <c r="G98" s="22" t="s">
        <v>415</v>
      </c>
      <c r="H98" s="22" t="s">
        <v>415</v>
      </c>
      <c r="I98" s="22" t="s">
        <v>543</v>
      </c>
      <c r="J98" s="24"/>
      <c r="K98" s="22"/>
    </row>
    <row r="99" s="37" customFormat="1" ht="28.5" spans="1:11">
      <c r="A99" s="52">
        <v>97</v>
      </c>
      <c r="B99" s="22" t="s">
        <v>117</v>
      </c>
      <c r="C99" s="22" t="s">
        <v>544</v>
      </c>
      <c r="D99" s="22" t="s">
        <v>545</v>
      </c>
      <c r="E99" s="22" t="s">
        <v>546</v>
      </c>
      <c r="F99" s="22" t="s">
        <v>435</v>
      </c>
      <c r="G99" s="22" t="s">
        <v>547</v>
      </c>
      <c r="H99" s="22" t="s">
        <v>547</v>
      </c>
      <c r="I99" s="22" t="s">
        <v>548</v>
      </c>
      <c r="J99" s="24"/>
      <c r="K99" s="22"/>
    </row>
    <row r="100" s="37" customFormat="1" ht="28.5" spans="1:11">
      <c r="A100" s="52">
        <v>98</v>
      </c>
      <c r="B100" s="22" t="s">
        <v>117</v>
      </c>
      <c r="C100" s="22" t="s">
        <v>549</v>
      </c>
      <c r="D100" s="22" t="s">
        <v>550</v>
      </c>
      <c r="E100" s="22" t="s">
        <v>551</v>
      </c>
      <c r="F100" s="22" t="s">
        <v>435</v>
      </c>
      <c r="G100" s="22" t="s">
        <v>547</v>
      </c>
      <c r="H100" s="22" t="s">
        <v>547</v>
      </c>
      <c r="I100" s="22" t="s">
        <v>552</v>
      </c>
      <c r="J100" s="24"/>
      <c r="K100" s="22"/>
    </row>
    <row r="101" s="37" customFormat="1" ht="28.5" spans="1:13">
      <c r="A101" s="52">
        <v>99</v>
      </c>
      <c r="B101" s="22" t="s">
        <v>117</v>
      </c>
      <c r="C101" s="22" t="s">
        <v>553</v>
      </c>
      <c r="D101" s="22" t="s">
        <v>554</v>
      </c>
      <c r="E101" s="22" t="s">
        <v>555</v>
      </c>
      <c r="F101" s="22" t="s">
        <v>435</v>
      </c>
      <c r="G101" s="22" t="s">
        <v>556</v>
      </c>
      <c r="H101" s="22" t="s">
        <v>556</v>
      </c>
      <c r="I101" s="22" t="s">
        <v>557</v>
      </c>
      <c r="J101" s="24"/>
      <c r="K101" s="22"/>
      <c r="L101" s="40"/>
      <c r="M101" s="54"/>
    </row>
    <row r="102" s="37" customFormat="1" ht="42.75" spans="1:13">
      <c r="A102" s="52">
        <v>100</v>
      </c>
      <c r="B102" s="22" t="s">
        <v>117</v>
      </c>
      <c r="C102" s="22" t="s">
        <v>558</v>
      </c>
      <c r="D102" s="22" t="s">
        <v>559</v>
      </c>
      <c r="E102" s="22" t="s">
        <v>560</v>
      </c>
      <c r="F102" s="22" t="s">
        <v>435</v>
      </c>
      <c r="G102" s="22" t="s">
        <v>561</v>
      </c>
      <c r="H102" s="22" t="s">
        <v>561</v>
      </c>
      <c r="I102" s="22" t="s">
        <v>562</v>
      </c>
      <c r="J102" s="24"/>
      <c r="K102" s="22"/>
      <c r="L102" s="40"/>
      <c r="M102" s="54"/>
    </row>
    <row r="103" s="37" customFormat="1" ht="28.5" spans="1:13">
      <c r="A103" s="52">
        <v>101</v>
      </c>
      <c r="B103" s="22" t="s">
        <v>117</v>
      </c>
      <c r="C103" s="22" t="s">
        <v>563</v>
      </c>
      <c r="D103" s="22" t="s">
        <v>564</v>
      </c>
      <c r="E103" s="22" t="s">
        <v>565</v>
      </c>
      <c r="F103" s="22" t="s">
        <v>435</v>
      </c>
      <c r="G103" s="22" t="s">
        <v>566</v>
      </c>
      <c r="H103" s="22" t="s">
        <v>566</v>
      </c>
      <c r="I103" s="22" t="s">
        <v>567</v>
      </c>
      <c r="J103" s="24"/>
      <c r="K103" s="22"/>
      <c r="L103" s="40"/>
      <c r="M103" s="54"/>
    </row>
    <row r="104" s="37" customFormat="1" ht="28.5" spans="1:11">
      <c r="A104" s="52">
        <v>102</v>
      </c>
      <c r="B104" s="22" t="s">
        <v>117</v>
      </c>
      <c r="C104" s="22" t="s">
        <v>568</v>
      </c>
      <c r="D104" s="22" t="s">
        <v>569</v>
      </c>
      <c r="E104" s="22" t="s">
        <v>462</v>
      </c>
      <c r="F104" s="22" t="s">
        <v>435</v>
      </c>
      <c r="G104" s="53" t="s">
        <v>570</v>
      </c>
      <c r="H104" s="53" t="s">
        <v>571</v>
      </c>
      <c r="I104" s="22" t="s">
        <v>572</v>
      </c>
      <c r="J104" s="24"/>
      <c r="K104" s="22"/>
    </row>
    <row r="105" s="37" customFormat="1" ht="99.75" spans="1:11">
      <c r="A105" s="52">
        <v>103</v>
      </c>
      <c r="B105" s="22" t="s">
        <v>117</v>
      </c>
      <c r="C105" s="22" t="s">
        <v>573</v>
      </c>
      <c r="D105" s="22" t="s">
        <v>574</v>
      </c>
      <c r="E105" s="22" t="s">
        <v>462</v>
      </c>
      <c r="F105" s="22" t="s">
        <v>435</v>
      </c>
      <c r="G105" s="22" t="s">
        <v>575</v>
      </c>
      <c r="H105" s="22" t="s">
        <v>575</v>
      </c>
      <c r="I105" s="22" t="s">
        <v>576</v>
      </c>
      <c r="J105" s="24"/>
      <c r="K105" s="22" t="s">
        <v>577</v>
      </c>
    </row>
    <row r="106" s="37" customFormat="1" ht="57" spans="1:11">
      <c r="A106" s="52">
        <v>104</v>
      </c>
      <c r="B106" s="22" t="s">
        <v>117</v>
      </c>
      <c r="C106" s="22" t="s">
        <v>578</v>
      </c>
      <c r="D106" s="22" t="s">
        <v>579</v>
      </c>
      <c r="E106" s="22" t="s">
        <v>580</v>
      </c>
      <c r="F106" s="22" t="s">
        <v>435</v>
      </c>
      <c r="G106" s="22" t="s">
        <v>581</v>
      </c>
      <c r="H106" s="22" t="s">
        <v>581</v>
      </c>
      <c r="I106" s="22" t="s">
        <v>582</v>
      </c>
      <c r="J106" s="24"/>
      <c r="K106" s="22" t="s">
        <v>583</v>
      </c>
    </row>
    <row r="107" s="37" customFormat="1" ht="57" spans="1:11">
      <c r="A107" s="52">
        <v>105</v>
      </c>
      <c r="B107" s="22" t="s">
        <v>117</v>
      </c>
      <c r="C107" s="22" t="s">
        <v>584</v>
      </c>
      <c r="D107" s="22" t="s">
        <v>585</v>
      </c>
      <c r="E107" s="22" t="s">
        <v>586</v>
      </c>
      <c r="F107" s="22" t="s">
        <v>435</v>
      </c>
      <c r="G107" s="22" t="s">
        <v>138</v>
      </c>
      <c r="H107" s="22" t="s">
        <v>587</v>
      </c>
      <c r="I107" s="22" t="s">
        <v>588</v>
      </c>
      <c r="J107" s="24"/>
      <c r="K107" s="22" t="s">
        <v>589</v>
      </c>
    </row>
    <row r="108" s="37" customFormat="1" ht="57" spans="1:11">
      <c r="A108" s="52">
        <v>106</v>
      </c>
      <c r="B108" s="22" t="s">
        <v>117</v>
      </c>
      <c r="C108" s="22" t="s">
        <v>590</v>
      </c>
      <c r="D108" s="22" t="s">
        <v>591</v>
      </c>
      <c r="E108" s="22" t="s">
        <v>469</v>
      </c>
      <c r="F108" s="22" t="s">
        <v>435</v>
      </c>
      <c r="G108" s="22" t="s">
        <v>592</v>
      </c>
      <c r="H108" s="22" t="s">
        <v>592</v>
      </c>
      <c r="I108" s="22" t="s">
        <v>593</v>
      </c>
      <c r="J108" s="24"/>
      <c r="K108" s="22" t="s">
        <v>594</v>
      </c>
    </row>
    <row r="109" s="37" customFormat="1" ht="57" spans="1:11">
      <c r="A109" s="52">
        <v>107</v>
      </c>
      <c r="B109" s="22" t="s">
        <v>117</v>
      </c>
      <c r="C109" s="22" t="s">
        <v>595</v>
      </c>
      <c r="D109" s="22" t="s">
        <v>596</v>
      </c>
      <c r="E109" s="22" t="s">
        <v>586</v>
      </c>
      <c r="F109" s="22" t="s">
        <v>435</v>
      </c>
      <c r="G109" s="22" t="s">
        <v>138</v>
      </c>
      <c r="H109" s="22" t="s">
        <v>597</v>
      </c>
      <c r="I109" s="22" t="s">
        <v>598</v>
      </c>
      <c r="J109" s="24"/>
      <c r="K109" s="22" t="s">
        <v>599</v>
      </c>
    </row>
    <row r="110" s="37" customFormat="1" ht="57" spans="1:11">
      <c r="A110" s="52">
        <v>108</v>
      </c>
      <c r="B110" s="22" t="s">
        <v>12</v>
      </c>
      <c r="C110" s="22" t="s">
        <v>600</v>
      </c>
      <c r="D110" s="22" t="s">
        <v>601</v>
      </c>
      <c r="E110" s="22" t="s">
        <v>469</v>
      </c>
      <c r="F110" s="22" t="s">
        <v>435</v>
      </c>
      <c r="G110" s="22" t="s">
        <v>602</v>
      </c>
      <c r="H110" s="22" t="s">
        <v>602</v>
      </c>
      <c r="I110" s="22" t="s">
        <v>603</v>
      </c>
      <c r="J110" s="24"/>
      <c r="K110" s="22" t="s">
        <v>604</v>
      </c>
    </row>
    <row r="111" s="37" customFormat="1" ht="42.75" spans="1:11">
      <c r="A111" s="52">
        <v>109</v>
      </c>
      <c r="B111" s="22" t="s">
        <v>12</v>
      </c>
      <c r="C111" s="22" t="s">
        <v>605</v>
      </c>
      <c r="D111" s="22" t="s">
        <v>606</v>
      </c>
      <c r="E111" s="22" t="s">
        <v>475</v>
      </c>
      <c r="F111" s="22" t="s">
        <v>435</v>
      </c>
      <c r="G111" s="22" t="s">
        <v>597</v>
      </c>
      <c r="H111" s="22" t="s">
        <v>597</v>
      </c>
      <c r="I111" s="22" t="s">
        <v>607</v>
      </c>
      <c r="J111" s="24"/>
      <c r="K111" s="22" t="s">
        <v>608</v>
      </c>
    </row>
    <row r="112" s="37" customFormat="1" ht="42.75" spans="1:11">
      <c r="A112" s="52">
        <v>110</v>
      </c>
      <c r="B112" s="22" t="s">
        <v>12</v>
      </c>
      <c r="C112" s="22" t="s">
        <v>609</v>
      </c>
      <c r="D112" s="22" t="s">
        <v>610</v>
      </c>
      <c r="E112" s="22" t="s">
        <v>611</v>
      </c>
      <c r="F112" s="22" t="s">
        <v>435</v>
      </c>
      <c r="G112" s="22" t="s">
        <v>415</v>
      </c>
      <c r="H112" s="22" t="s">
        <v>415</v>
      </c>
      <c r="I112" s="22" t="s">
        <v>612</v>
      </c>
      <c r="J112" s="22"/>
      <c r="K112" s="22" t="s">
        <v>613</v>
      </c>
    </row>
    <row r="113" s="37" customFormat="1" ht="85.5" spans="1:11">
      <c r="A113" s="52">
        <v>111</v>
      </c>
      <c r="B113" s="22" t="s">
        <v>12</v>
      </c>
      <c r="C113" s="22" t="s">
        <v>614</v>
      </c>
      <c r="D113" s="22" t="s">
        <v>615</v>
      </c>
      <c r="E113" s="22" t="s">
        <v>509</v>
      </c>
      <c r="F113" s="22" t="s">
        <v>435</v>
      </c>
      <c r="G113" s="22" t="s">
        <v>616</v>
      </c>
      <c r="H113" s="22" t="s">
        <v>616</v>
      </c>
      <c r="I113" s="22" t="s">
        <v>617</v>
      </c>
      <c r="J113" s="24"/>
      <c r="K113" s="22" t="s">
        <v>618</v>
      </c>
    </row>
    <row r="114" s="37" customFormat="1" ht="42.75" spans="1:11">
      <c r="A114" s="52">
        <v>112</v>
      </c>
      <c r="B114" s="22" t="s">
        <v>150</v>
      </c>
      <c r="C114" s="22" t="s">
        <v>619</v>
      </c>
      <c r="D114" s="22" t="s">
        <v>620</v>
      </c>
      <c r="E114" s="22" t="s">
        <v>621</v>
      </c>
      <c r="F114" s="22" t="s">
        <v>435</v>
      </c>
      <c r="G114" s="22" t="s">
        <v>622</v>
      </c>
      <c r="H114" s="22" t="s">
        <v>623</v>
      </c>
      <c r="I114" s="22" t="s">
        <v>624</v>
      </c>
      <c r="J114" s="22"/>
      <c r="K114" s="22"/>
    </row>
    <row r="115" s="37" customFormat="1" ht="42.75" spans="1:11">
      <c r="A115" s="52">
        <v>113</v>
      </c>
      <c r="B115" s="22" t="s">
        <v>150</v>
      </c>
      <c r="C115" s="22" t="s">
        <v>625</v>
      </c>
      <c r="D115" s="22" t="s">
        <v>626</v>
      </c>
      <c r="E115" s="22" t="s">
        <v>627</v>
      </c>
      <c r="F115" s="22" t="s">
        <v>435</v>
      </c>
      <c r="G115" s="22" t="s">
        <v>622</v>
      </c>
      <c r="H115" s="22" t="s">
        <v>628</v>
      </c>
      <c r="I115" s="22" t="s">
        <v>629</v>
      </c>
      <c r="J115" s="22"/>
      <c r="K115" s="22" t="s">
        <v>630</v>
      </c>
    </row>
    <row r="116" s="37" customFormat="1" ht="57" spans="1:11">
      <c r="A116" s="52">
        <v>114</v>
      </c>
      <c r="B116" s="22" t="s">
        <v>150</v>
      </c>
      <c r="C116" s="22" t="s">
        <v>631</v>
      </c>
      <c r="D116" s="22" t="s">
        <v>632</v>
      </c>
      <c r="E116" s="22" t="s">
        <v>509</v>
      </c>
      <c r="F116" s="22" t="s">
        <v>435</v>
      </c>
      <c r="G116" s="22" t="s">
        <v>83</v>
      </c>
      <c r="H116" s="22" t="s">
        <v>83</v>
      </c>
      <c r="I116" s="22" t="s">
        <v>633</v>
      </c>
      <c r="J116" s="22"/>
      <c r="K116" s="22" t="s">
        <v>634</v>
      </c>
    </row>
    <row r="117" s="37" customFormat="1" ht="71.25" spans="1:11">
      <c r="A117" s="52">
        <v>115</v>
      </c>
      <c r="B117" s="22" t="s">
        <v>150</v>
      </c>
      <c r="C117" s="22" t="s">
        <v>635</v>
      </c>
      <c r="D117" s="22" t="s">
        <v>636</v>
      </c>
      <c r="E117" s="22" t="s">
        <v>637</v>
      </c>
      <c r="F117" s="22" t="s">
        <v>435</v>
      </c>
      <c r="G117" s="22" t="s">
        <v>160</v>
      </c>
      <c r="H117" s="22" t="s">
        <v>160</v>
      </c>
      <c r="I117" s="22" t="s">
        <v>638</v>
      </c>
      <c r="J117" s="22"/>
      <c r="K117" s="22" t="s">
        <v>639</v>
      </c>
    </row>
    <row r="118" s="37" customFormat="1" ht="28.5" spans="1:13">
      <c r="A118" s="52">
        <v>116</v>
      </c>
      <c r="B118" s="22" t="s">
        <v>150</v>
      </c>
      <c r="C118" s="22" t="s">
        <v>640</v>
      </c>
      <c r="D118" s="22" t="s">
        <v>641</v>
      </c>
      <c r="E118" s="22" t="s">
        <v>642</v>
      </c>
      <c r="F118" s="22" t="s">
        <v>435</v>
      </c>
      <c r="G118" s="22" t="s">
        <v>643</v>
      </c>
      <c r="H118" s="22" t="s">
        <v>643</v>
      </c>
      <c r="I118" s="22" t="s">
        <v>644</v>
      </c>
      <c r="J118" s="22"/>
      <c r="K118" s="22" t="s">
        <v>645</v>
      </c>
      <c r="L118" s="40"/>
      <c r="M118" s="54"/>
    </row>
    <row r="119" s="37" customFormat="1" ht="28.5" spans="1:13">
      <c r="A119" s="52">
        <v>117</v>
      </c>
      <c r="B119" s="22" t="s">
        <v>150</v>
      </c>
      <c r="C119" s="22" t="s">
        <v>646</v>
      </c>
      <c r="D119" s="22" t="s">
        <v>647</v>
      </c>
      <c r="E119" s="22" t="s">
        <v>642</v>
      </c>
      <c r="F119" s="22" t="s">
        <v>435</v>
      </c>
      <c r="G119" s="22" t="s">
        <v>648</v>
      </c>
      <c r="H119" s="22" t="s">
        <v>648</v>
      </c>
      <c r="I119" s="22" t="s">
        <v>649</v>
      </c>
      <c r="J119" s="22"/>
      <c r="K119" s="22" t="s">
        <v>650</v>
      </c>
      <c r="L119" s="40"/>
      <c r="M119" s="54"/>
    </row>
    <row r="120" s="37" customFormat="1" ht="42.75" spans="1:13">
      <c r="A120" s="52">
        <v>118</v>
      </c>
      <c r="B120" s="22" t="s">
        <v>150</v>
      </c>
      <c r="C120" s="22" t="s">
        <v>651</v>
      </c>
      <c r="D120" s="22" t="s">
        <v>652</v>
      </c>
      <c r="E120" s="22" t="s">
        <v>642</v>
      </c>
      <c r="F120" s="22" t="s">
        <v>435</v>
      </c>
      <c r="G120" s="22" t="s">
        <v>653</v>
      </c>
      <c r="H120" s="22" t="s">
        <v>653</v>
      </c>
      <c r="I120" s="22" t="s">
        <v>654</v>
      </c>
      <c r="J120" s="22"/>
      <c r="K120" s="22" t="s">
        <v>655</v>
      </c>
      <c r="L120" s="40"/>
      <c r="M120" s="54"/>
    </row>
    <row r="121" s="37" customFormat="1" ht="42.75" spans="1:13">
      <c r="A121" s="52">
        <v>119</v>
      </c>
      <c r="B121" s="22" t="s">
        <v>150</v>
      </c>
      <c r="C121" s="22" t="s">
        <v>656</v>
      </c>
      <c r="D121" s="22" t="s">
        <v>657</v>
      </c>
      <c r="E121" s="22" t="s">
        <v>642</v>
      </c>
      <c r="F121" s="22" t="s">
        <v>435</v>
      </c>
      <c r="G121" s="22" t="s">
        <v>658</v>
      </c>
      <c r="H121" s="22" t="s">
        <v>658</v>
      </c>
      <c r="I121" s="22" t="s">
        <v>659</v>
      </c>
      <c r="J121" s="22"/>
      <c r="K121" s="22" t="s">
        <v>660</v>
      </c>
      <c r="L121" s="40"/>
      <c r="M121" s="54"/>
    </row>
    <row r="122" s="37" customFormat="1" ht="28.5" spans="1:13">
      <c r="A122" s="52">
        <v>120</v>
      </c>
      <c r="B122" s="22" t="s">
        <v>150</v>
      </c>
      <c r="C122" s="22" t="s">
        <v>661</v>
      </c>
      <c r="D122" s="22" t="s">
        <v>662</v>
      </c>
      <c r="E122" s="22" t="s">
        <v>642</v>
      </c>
      <c r="F122" s="22" t="s">
        <v>435</v>
      </c>
      <c r="G122" s="22" t="s">
        <v>663</v>
      </c>
      <c r="H122" s="22" t="s">
        <v>663</v>
      </c>
      <c r="I122" s="22" t="s">
        <v>664</v>
      </c>
      <c r="J122" s="22"/>
      <c r="K122" s="22" t="s">
        <v>665</v>
      </c>
      <c r="L122" s="40"/>
      <c r="M122" s="54"/>
    </row>
    <row r="123" s="37" customFormat="1" ht="42.75" spans="1:11">
      <c r="A123" s="52">
        <v>121</v>
      </c>
      <c r="B123" s="22" t="s">
        <v>150</v>
      </c>
      <c r="C123" s="22" t="s">
        <v>666</v>
      </c>
      <c r="D123" s="22" t="s">
        <v>667</v>
      </c>
      <c r="E123" s="22" t="s">
        <v>475</v>
      </c>
      <c r="F123" s="22" t="s">
        <v>435</v>
      </c>
      <c r="G123" s="22" t="s">
        <v>668</v>
      </c>
      <c r="H123" s="22" t="s">
        <v>668</v>
      </c>
      <c r="I123" s="22" t="s">
        <v>669</v>
      </c>
      <c r="J123" s="22"/>
      <c r="K123" s="22" t="s">
        <v>670</v>
      </c>
    </row>
    <row r="124" s="37" customFormat="1" ht="57" spans="1:11">
      <c r="A124" s="52">
        <v>122</v>
      </c>
      <c r="B124" s="22" t="s">
        <v>150</v>
      </c>
      <c r="C124" s="22" t="s">
        <v>671</v>
      </c>
      <c r="D124" s="22" t="s">
        <v>672</v>
      </c>
      <c r="E124" s="22" t="s">
        <v>673</v>
      </c>
      <c r="F124" s="22" t="s">
        <v>435</v>
      </c>
      <c r="G124" s="22" t="s">
        <v>674</v>
      </c>
      <c r="H124" s="22" t="s">
        <v>674</v>
      </c>
      <c r="I124" s="22" t="s">
        <v>675</v>
      </c>
      <c r="J124" s="22"/>
      <c r="K124" s="22" t="s">
        <v>676</v>
      </c>
    </row>
    <row r="125" s="37" customFormat="1" ht="42.75" spans="1:11">
      <c r="A125" s="52">
        <v>123</v>
      </c>
      <c r="B125" s="22" t="s">
        <v>150</v>
      </c>
      <c r="C125" s="22" t="s">
        <v>677</v>
      </c>
      <c r="D125" s="22" t="s">
        <v>678</v>
      </c>
      <c r="E125" s="22" t="s">
        <v>679</v>
      </c>
      <c r="F125" s="22" t="s">
        <v>435</v>
      </c>
      <c r="G125" s="22" t="s">
        <v>680</v>
      </c>
      <c r="H125" s="22" t="s">
        <v>680</v>
      </c>
      <c r="I125" s="22" t="s">
        <v>681</v>
      </c>
      <c r="J125" s="22"/>
      <c r="K125" s="22"/>
    </row>
    <row r="126" s="37" customFormat="1" ht="57" spans="1:11">
      <c r="A126" s="52">
        <v>124</v>
      </c>
      <c r="B126" s="22" t="s">
        <v>150</v>
      </c>
      <c r="C126" s="22" t="s">
        <v>682</v>
      </c>
      <c r="D126" s="22" t="s">
        <v>683</v>
      </c>
      <c r="E126" s="22" t="s">
        <v>684</v>
      </c>
      <c r="F126" s="22" t="s">
        <v>435</v>
      </c>
      <c r="G126" s="22" t="s">
        <v>685</v>
      </c>
      <c r="H126" s="22" t="s">
        <v>685</v>
      </c>
      <c r="I126" s="22" t="s">
        <v>686</v>
      </c>
      <c r="J126" s="22"/>
      <c r="K126" s="22" t="s">
        <v>687</v>
      </c>
    </row>
    <row r="127" s="37" customFormat="1" ht="28.5" spans="1:11">
      <c r="A127" s="52">
        <v>125</v>
      </c>
      <c r="B127" s="22" t="s">
        <v>150</v>
      </c>
      <c r="C127" s="22" t="s">
        <v>688</v>
      </c>
      <c r="D127" s="22" t="s">
        <v>689</v>
      </c>
      <c r="E127" s="22" t="s">
        <v>690</v>
      </c>
      <c r="F127" s="22" t="s">
        <v>435</v>
      </c>
      <c r="G127" s="22" t="s">
        <v>691</v>
      </c>
      <c r="H127" s="22" t="s">
        <v>691</v>
      </c>
      <c r="I127" s="22" t="s">
        <v>692</v>
      </c>
      <c r="J127" s="22"/>
      <c r="K127" s="22" t="s">
        <v>693</v>
      </c>
    </row>
    <row r="128" s="37" customFormat="1" ht="42.75" spans="1:11">
      <c r="A128" s="52">
        <v>126</v>
      </c>
      <c r="B128" s="22" t="s">
        <v>150</v>
      </c>
      <c r="C128" s="22" t="s">
        <v>694</v>
      </c>
      <c r="D128" s="22" t="s">
        <v>695</v>
      </c>
      <c r="E128" s="22" t="s">
        <v>690</v>
      </c>
      <c r="F128" s="22" t="s">
        <v>435</v>
      </c>
      <c r="G128" s="22" t="s">
        <v>188</v>
      </c>
      <c r="H128" s="22" t="s">
        <v>188</v>
      </c>
      <c r="I128" s="22" t="s">
        <v>696</v>
      </c>
      <c r="J128" s="22"/>
      <c r="K128" s="22" t="s">
        <v>693</v>
      </c>
    </row>
    <row r="129" s="37" customFormat="1" ht="42.75" spans="1:11">
      <c r="A129" s="52">
        <v>127</v>
      </c>
      <c r="B129" s="22" t="s">
        <v>195</v>
      </c>
      <c r="C129" s="22" t="s">
        <v>697</v>
      </c>
      <c r="D129" s="22" t="s">
        <v>698</v>
      </c>
      <c r="E129" s="22" t="s">
        <v>699</v>
      </c>
      <c r="F129" s="22" t="s">
        <v>435</v>
      </c>
      <c r="G129" s="22" t="s">
        <v>498</v>
      </c>
      <c r="H129" s="22" t="s">
        <v>499</v>
      </c>
      <c r="I129" s="22" t="s">
        <v>700</v>
      </c>
      <c r="J129" s="24"/>
      <c r="K129" s="22"/>
    </row>
    <row r="130" s="37" customFormat="1" ht="42.75" spans="1:11">
      <c r="A130" s="52">
        <v>128</v>
      </c>
      <c r="B130" s="22" t="s">
        <v>195</v>
      </c>
      <c r="C130" s="22" t="s">
        <v>701</v>
      </c>
      <c r="D130" s="22" t="s">
        <v>702</v>
      </c>
      <c r="E130" s="22" t="s">
        <v>509</v>
      </c>
      <c r="F130" s="22" t="s">
        <v>435</v>
      </c>
      <c r="G130" s="22" t="s">
        <v>703</v>
      </c>
      <c r="H130" s="22" t="s">
        <v>703</v>
      </c>
      <c r="I130" s="22" t="s">
        <v>704</v>
      </c>
      <c r="J130" s="24"/>
      <c r="K130" s="22" t="s">
        <v>705</v>
      </c>
    </row>
    <row r="131" s="37" customFormat="1" ht="57" spans="1:11">
      <c r="A131" s="52">
        <v>129</v>
      </c>
      <c r="B131" s="55" t="s">
        <v>195</v>
      </c>
      <c r="C131" s="55" t="s">
        <v>706</v>
      </c>
      <c r="D131" s="55" t="s">
        <v>707</v>
      </c>
      <c r="E131" s="55" t="s">
        <v>708</v>
      </c>
      <c r="F131" s="55" t="s">
        <v>435</v>
      </c>
      <c r="G131" s="55" t="s">
        <v>709</v>
      </c>
      <c r="H131" s="55" t="s">
        <v>709</v>
      </c>
      <c r="I131" s="55" t="s">
        <v>710</v>
      </c>
      <c r="J131" s="55"/>
      <c r="K131" s="55" t="s">
        <v>711</v>
      </c>
    </row>
    <row r="132" s="37" customFormat="1" ht="28.5" spans="1:11">
      <c r="A132" s="52">
        <v>130</v>
      </c>
      <c r="B132" s="55" t="s">
        <v>195</v>
      </c>
      <c r="C132" s="55" t="s">
        <v>712</v>
      </c>
      <c r="D132" s="55" t="s">
        <v>713</v>
      </c>
      <c r="E132" s="55" t="s">
        <v>462</v>
      </c>
      <c r="F132" s="55" t="s">
        <v>435</v>
      </c>
      <c r="G132" s="53" t="s">
        <v>571</v>
      </c>
      <c r="H132" s="53" t="s">
        <v>571</v>
      </c>
      <c r="I132" s="55" t="s">
        <v>714</v>
      </c>
      <c r="J132" s="55"/>
      <c r="K132" s="55" t="s">
        <v>715</v>
      </c>
    </row>
    <row r="133" s="37" customFormat="1" ht="28.5" spans="1:11">
      <c r="A133" s="52">
        <v>131</v>
      </c>
      <c r="B133" s="55" t="s">
        <v>195</v>
      </c>
      <c r="C133" s="55" t="s">
        <v>716</v>
      </c>
      <c r="D133" s="55" t="s">
        <v>717</v>
      </c>
      <c r="E133" s="55" t="s">
        <v>462</v>
      </c>
      <c r="F133" s="55" t="s">
        <v>435</v>
      </c>
      <c r="G133" s="55" t="s">
        <v>718</v>
      </c>
      <c r="H133" s="55" t="s">
        <v>718</v>
      </c>
      <c r="I133" s="55" t="s">
        <v>719</v>
      </c>
      <c r="J133" s="55"/>
      <c r="K133" s="55" t="s">
        <v>720</v>
      </c>
    </row>
    <row r="134" s="37" customFormat="1" ht="57" spans="1:11">
      <c r="A134" s="52">
        <v>132</v>
      </c>
      <c r="B134" s="55" t="s">
        <v>195</v>
      </c>
      <c r="C134" s="55" t="s">
        <v>721</v>
      </c>
      <c r="D134" s="55" t="s">
        <v>722</v>
      </c>
      <c r="E134" s="55" t="s">
        <v>723</v>
      </c>
      <c r="F134" s="55" t="s">
        <v>435</v>
      </c>
      <c r="G134" s="55" t="s">
        <v>724</v>
      </c>
      <c r="H134" s="55" t="s">
        <v>725</v>
      </c>
      <c r="I134" s="55" t="s">
        <v>726</v>
      </c>
      <c r="J134" s="55"/>
      <c r="K134" s="55" t="s">
        <v>727</v>
      </c>
    </row>
    <row r="135" s="37" customFormat="1" ht="28.5" spans="1:11">
      <c r="A135" s="52">
        <v>133</v>
      </c>
      <c r="B135" s="55" t="s">
        <v>19</v>
      </c>
      <c r="C135" s="55" t="s">
        <v>728</v>
      </c>
      <c r="D135" s="55" t="s">
        <v>729</v>
      </c>
      <c r="E135" s="55" t="s">
        <v>730</v>
      </c>
      <c r="F135" s="55" t="s">
        <v>435</v>
      </c>
      <c r="G135" s="55" t="s">
        <v>220</v>
      </c>
      <c r="H135" s="55" t="s">
        <v>221</v>
      </c>
      <c r="I135" s="55" t="s">
        <v>731</v>
      </c>
      <c r="J135" s="55"/>
      <c r="K135" s="55" t="s">
        <v>732</v>
      </c>
    </row>
    <row r="136" s="37" customFormat="1" ht="28.5" spans="1:11">
      <c r="A136" s="52">
        <v>134</v>
      </c>
      <c r="B136" s="55" t="s">
        <v>19</v>
      </c>
      <c r="C136" s="55" t="s">
        <v>733</v>
      </c>
      <c r="D136" s="55" t="s">
        <v>734</v>
      </c>
      <c r="E136" s="55" t="s">
        <v>730</v>
      </c>
      <c r="F136" s="55" t="s">
        <v>435</v>
      </c>
      <c r="G136" s="55" t="s">
        <v>220</v>
      </c>
      <c r="H136" s="55" t="s">
        <v>221</v>
      </c>
      <c r="I136" s="55" t="s">
        <v>735</v>
      </c>
      <c r="J136" s="55"/>
      <c r="K136" s="55" t="s">
        <v>736</v>
      </c>
    </row>
    <row r="137" s="37" customFormat="1" ht="28.5" spans="1:11">
      <c r="A137" s="52">
        <v>135</v>
      </c>
      <c r="B137" s="55" t="s">
        <v>25</v>
      </c>
      <c r="C137" s="55" t="s">
        <v>737</v>
      </c>
      <c r="D137" s="55" t="s">
        <v>738</v>
      </c>
      <c r="E137" s="55" t="s">
        <v>739</v>
      </c>
      <c r="F137" s="55" t="s">
        <v>435</v>
      </c>
      <c r="G137" s="55" t="s">
        <v>220</v>
      </c>
      <c r="H137" s="55" t="s">
        <v>221</v>
      </c>
      <c r="I137" s="55" t="s">
        <v>740</v>
      </c>
      <c r="J137" s="55"/>
      <c r="K137" s="55"/>
    </row>
    <row r="138" s="37" customFormat="1" ht="28.5" spans="1:11">
      <c r="A138" s="52">
        <v>136</v>
      </c>
      <c r="B138" s="55" t="s">
        <v>25</v>
      </c>
      <c r="C138" s="22" t="s">
        <v>741</v>
      </c>
      <c r="D138" s="22" t="s">
        <v>742</v>
      </c>
      <c r="E138" s="22" t="s">
        <v>730</v>
      </c>
      <c r="F138" s="22" t="s">
        <v>435</v>
      </c>
      <c r="G138" s="22" t="s">
        <v>220</v>
      </c>
      <c r="H138" s="22" t="s">
        <v>221</v>
      </c>
      <c r="I138" s="22" t="s">
        <v>743</v>
      </c>
      <c r="J138" s="24"/>
      <c r="K138" s="22"/>
    </row>
    <row r="139" s="37" customFormat="1" ht="42.75" spans="1:11">
      <c r="A139" s="52">
        <v>137</v>
      </c>
      <c r="B139" s="55" t="s">
        <v>19</v>
      </c>
      <c r="C139" s="55" t="s">
        <v>744</v>
      </c>
      <c r="D139" s="55" t="s">
        <v>745</v>
      </c>
      <c r="E139" s="55" t="s">
        <v>509</v>
      </c>
      <c r="F139" s="55" t="s">
        <v>435</v>
      </c>
      <c r="G139" s="55" t="s">
        <v>746</v>
      </c>
      <c r="H139" s="55" t="s">
        <v>746</v>
      </c>
      <c r="I139" s="55" t="s">
        <v>747</v>
      </c>
      <c r="J139" s="55"/>
      <c r="K139" s="55" t="s">
        <v>748</v>
      </c>
    </row>
    <row r="140" s="37" customFormat="1" ht="28.5" spans="1:11">
      <c r="A140" s="52">
        <v>138</v>
      </c>
      <c r="B140" s="55" t="s">
        <v>25</v>
      </c>
      <c r="C140" s="55" t="s">
        <v>749</v>
      </c>
      <c r="D140" s="55" t="s">
        <v>750</v>
      </c>
      <c r="E140" s="55" t="s">
        <v>509</v>
      </c>
      <c r="F140" s="55" t="s">
        <v>435</v>
      </c>
      <c r="G140" s="55" t="s">
        <v>751</v>
      </c>
      <c r="H140" s="55" t="s">
        <v>751</v>
      </c>
      <c r="I140" s="55" t="s">
        <v>752</v>
      </c>
      <c r="J140" s="55"/>
      <c r="K140" s="55"/>
    </row>
    <row r="141" s="38" customFormat="1" ht="42.75" spans="1:11">
      <c r="A141" s="52">
        <v>139</v>
      </c>
      <c r="B141" s="55" t="s">
        <v>25</v>
      </c>
      <c r="C141" s="55" t="s">
        <v>753</v>
      </c>
      <c r="D141" s="55" t="s">
        <v>754</v>
      </c>
      <c r="E141" s="55" t="s">
        <v>509</v>
      </c>
      <c r="F141" s="55" t="s">
        <v>435</v>
      </c>
      <c r="G141" s="55" t="s">
        <v>755</v>
      </c>
      <c r="H141" s="55" t="s">
        <v>755</v>
      </c>
      <c r="I141" s="55" t="s">
        <v>756</v>
      </c>
      <c r="J141" s="55"/>
      <c r="K141" s="55"/>
    </row>
    <row r="142" s="38" customFormat="1" ht="28.5" spans="1:11">
      <c r="A142" s="52">
        <v>140</v>
      </c>
      <c r="B142" s="55" t="s">
        <v>25</v>
      </c>
      <c r="C142" s="55" t="s">
        <v>757</v>
      </c>
      <c r="D142" s="55" t="s">
        <v>758</v>
      </c>
      <c r="E142" s="55" t="s">
        <v>509</v>
      </c>
      <c r="F142" s="55" t="s">
        <v>435</v>
      </c>
      <c r="G142" s="55" t="s">
        <v>759</v>
      </c>
      <c r="H142" s="55" t="s">
        <v>759</v>
      </c>
      <c r="I142" s="55" t="s">
        <v>760</v>
      </c>
      <c r="J142" s="55"/>
      <c r="K142" s="55" t="s">
        <v>748</v>
      </c>
    </row>
    <row r="143" s="38" customFormat="1" ht="42.75" spans="1:11">
      <c r="A143" s="52">
        <v>141</v>
      </c>
      <c r="B143" s="55" t="s">
        <v>19</v>
      </c>
      <c r="C143" s="55" t="s">
        <v>761</v>
      </c>
      <c r="D143" s="55" t="s">
        <v>762</v>
      </c>
      <c r="E143" s="55" t="s">
        <v>763</v>
      </c>
      <c r="F143" s="55" t="s">
        <v>435</v>
      </c>
      <c r="G143" s="55" t="s">
        <v>764</v>
      </c>
      <c r="H143" s="55" t="s">
        <v>764</v>
      </c>
      <c r="I143" s="55" t="s">
        <v>765</v>
      </c>
      <c r="J143" s="55"/>
      <c r="K143" s="55"/>
    </row>
    <row r="144" s="38" customFormat="1" ht="42.75" spans="1:11">
      <c r="A144" s="52">
        <v>142</v>
      </c>
      <c r="B144" s="55" t="s">
        <v>19</v>
      </c>
      <c r="C144" s="55" t="s">
        <v>766</v>
      </c>
      <c r="D144" s="55" t="s">
        <v>767</v>
      </c>
      <c r="E144" s="55" t="s">
        <v>768</v>
      </c>
      <c r="F144" s="55" t="s">
        <v>435</v>
      </c>
      <c r="G144" s="55" t="s">
        <v>769</v>
      </c>
      <c r="H144" s="55" t="s">
        <v>770</v>
      </c>
      <c r="I144" s="55" t="s">
        <v>771</v>
      </c>
      <c r="J144" s="55"/>
      <c r="K144" s="55"/>
    </row>
    <row r="145" s="38" customFormat="1" ht="42.75" spans="1:11">
      <c r="A145" s="52">
        <v>143</v>
      </c>
      <c r="B145" s="55" t="s">
        <v>19</v>
      </c>
      <c r="C145" s="55" t="s">
        <v>772</v>
      </c>
      <c r="D145" s="55" t="s">
        <v>773</v>
      </c>
      <c r="E145" s="55" t="s">
        <v>774</v>
      </c>
      <c r="F145" s="55" t="s">
        <v>435</v>
      </c>
      <c r="G145" s="55" t="s">
        <v>109</v>
      </c>
      <c r="H145" s="55" t="s">
        <v>775</v>
      </c>
      <c r="I145" s="55" t="s">
        <v>776</v>
      </c>
      <c r="J145" s="55"/>
      <c r="K145" s="55"/>
    </row>
    <row r="146" s="38" customFormat="1" ht="42.75" spans="1:11">
      <c r="A146" s="52">
        <v>144</v>
      </c>
      <c r="B146" s="55" t="s">
        <v>19</v>
      </c>
      <c r="C146" s="55" t="s">
        <v>777</v>
      </c>
      <c r="D146" s="55" t="s">
        <v>778</v>
      </c>
      <c r="E146" s="55" t="s">
        <v>779</v>
      </c>
      <c r="F146" s="55" t="s">
        <v>435</v>
      </c>
      <c r="G146" s="55" t="s">
        <v>769</v>
      </c>
      <c r="H146" s="55" t="s">
        <v>769</v>
      </c>
      <c r="I146" s="55" t="s">
        <v>780</v>
      </c>
      <c r="J146" s="55"/>
      <c r="K146" s="55"/>
    </row>
    <row r="147" s="38" customFormat="1" ht="42.75" spans="1:11">
      <c r="A147" s="52">
        <v>145</v>
      </c>
      <c r="B147" s="55" t="s">
        <v>19</v>
      </c>
      <c r="C147" s="55" t="s">
        <v>781</v>
      </c>
      <c r="D147" s="55" t="s">
        <v>782</v>
      </c>
      <c r="E147" s="55" t="s">
        <v>783</v>
      </c>
      <c r="F147" s="55" t="s">
        <v>435</v>
      </c>
      <c r="G147" s="55" t="s">
        <v>784</v>
      </c>
      <c r="H147" s="55" t="s">
        <v>785</v>
      </c>
      <c r="I147" s="55" t="s">
        <v>786</v>
      </c>
      <c r="J147" s="55"/>
      <c r="K147" s="55"/>
    </row>
    <row r="148" s="38" customFormat="1" ht="85.5" spans="1:11">
      <c r="A148" s="52">
        <v>146</v>
      </c>
      <c r="B148" s="55" t="s">
        <v>19</v>
      </c>
      <c r="C148" s="55" t="s">
        <v>787</v>
      </c>
      <c r="D148" s="55" t="s">
        <v>788</v>
      </c>
      <c r="E148" s="55" t="s">
        <v>462</v>
      </c>
      <c r="F148" s="55" t="s">
        <v>435</v>
      </c>
      <c r="G148" s="55" t="s">
        <v>789</v>
      </c>
      <c r="H148" s="55" t="s">
        <v>789</v>
      </c>
      <c r="I148" s="55" t="s">
        <v>790</v>
      </c>
      <c r="J148" s="55"/>
      <c r="K148" s="55" t="s">
        <v>791</v>
      </c>
    </row>
    <row r="149" s="38" customFormat="1" ht="42.75" spans="1:11">
      <c r="A149" s="52">
        <v>147</v>
      </c>
      <c r="B149" s="55" t="s">
        <v>25</v>
      </c>
      <c r="C149" s="55" t="s">
        <v>792</v>
      </c>
      <c r="D149" s="55" t="s">
        <v>793</v>
      </c>
      <c r="E149" s="55" t="s">
        <v>794</v>
      </c>
      <c r="F149" s="55" t="s">
        <v>435</v>
      </c>
      <c r="G149" s="55" t="s">
        <v>795</v>
      </c>
      <c r="H149" s="55" t="s">
        <v>796</v>
      </c>
      <c r="I149" s="55" t="s">
        <v>797</v>
      </c>
      <c r="J149" s="55"/>
      <c r="K149" s="55"/>
    </row>
    <row r="150" s="38" customFormat="1" ht="42.75" spans="1:11">
      <c r="A150" s="52">
        <v>148</v>
      </c>
      <c r="B150" s="55" t="s">
        <v>25</v>
      </c>
      <c r="C150" s="55" t="s">
        <v>798</v>
      </c>
      <c r="D150" s="55" t="s">
        <v>799</v>
      </c>
      <c r="E150" s="55" t="s">
        <v>800</v>
      </c>
      <c r="F150" s="55" t="s">
        <v>435</v>
      </c>
      <c r="G150" s="55" t="s">
        <v>801</v>
      </c>
      <c r="H150" s="55" t="s">
        <v>801</v>
      </c>
      <c r="I150" s="55" t="s">
        <v>802</v>
      </c>
      <c r="J150" s="55"/>
      <c r="K150" s="55"/>
    </row>
    <row r="151" s="38" customFormat="1" ht="42.75" spans="1:11">
      <c r="A151" s="52">
        <v>149</v>
      </c>
      <c r="B151" s="55" t="s">
        <v>25</v>
      </c>
      <c r="C151" s="55" t="s">
        <v>803</v>
      </c>
      <c r="D151" s="55" t="s">
        <v>804</v>
      </c>
      <c r="E151" s="55" t="s">
        <v>805</v>
      </c>
      <c r="F151" s="55" t="s">
        <v>435</v>
      </c>
      <c r="G151" s="55" t="s">
        <v>226</v>
      </c>
      <c r="H151" s="55" t="s">
        <v>226</v>
      </c>
      <c r="I151" s="55" t="s">
        <v>806</v>
      </c>
      <c r="J151" s="55"/>
      <c r="K151" s="55"/>
    </row>
    <row r="152" s="38" customFormat="1" ht="42.75" spans="1:11">
      <c r="A152" s="52">
        <v>150</v>
      </c>
      <c r="B152" s="55" t="s">
        <v>25</v>
      </c>
      <c r="C152" s="55" t="s">
        <v>807</v>
      </c>
      <c r="D152" s="55" t="s">
        <v>808</v>
      </c>
      <c r="E152" s="55" t="s">
        <v>475</v>
      </c>
      <c r="F152" s="55" t="s">
        <v>435</v>
      </c>
      <c r="G152" s="55" t="s">
        <v>809</v>
      </c>
      <c r="H152" s="55" t="s">
        <v>809</v>
      </c>
      <c r="I152" s="55" t="s">
        <v>810</v>
      </c>
      <c r="J152" s="55"/>
      <c r="K152" s="55"/>
    </row>
    <row r="153" s="38" customFormat="1" ht="42.75" spans="1:11">
      <c r="A153" s="52">
        <v>151</v>
      </c>
      <c r="B153" s="55" t="s">
        <v>25</v>
      </c>
      <c r="C153" s="55" t="s">
        <v>811</v>
      </c>
      <c r="D153" s="55" t="s">
        <v>812</v>
      </c>
      <c r="E153" s="55" t="s">
        <v>475</v>
      </c>
      <c r="F153" s="55" t="s">
        <v>435</v>
      </c>
      <c r="G153" s="55" t="s">
        <v>813</v>
      </c>
      <c r="H153" s="55" t="s">
        <v>813</v>
      </c>
      <c r="I153" s="55" t="s">
        <v>814</v>
      </c>
      <c r="J153" s="55"/>
      <c r="K153" s="55"/>
    </row>
    <row r="154" s="38" customFormat="1" ht="57" spans="1:11">
      <c r="A154" s="52">
        <v>152</v>
      </c>
      <c r="B154" s="55" t="s">
        <v>25</v>
      </c>
      <c r="C154" s="55" t="s">
        <v>815</v>
      </c>
      <c r="D154" s="55" t="s">
        <v>816</v>
      </c>
      <c r="E154" s="55" t="s">
        <v>817</v>
      </c>
      <c r="F154" s="55" t="s">
        <v>435</v>
      </c>
      <c r="G154" s="55" t="s">
        <v>764</v>
      </c>
      <c r="H154" s="55" t="s">
        <v>813</v>
      </c>
      <c r="I154" s="55" t="s">
        <v>818</v>
      </c>
      <c r="J154" s="55"/>
      <c r="K154" s="55" t="s">
        <v>819</v>
      </c>
    </row>
    <row r="155" s="38" customFormat="1" ht="42.75" spans="1:11">
      <c r="A155" s="52">
        <v>153</v>
      </c>
      <c r="B155" s="22" t="s">
        <v>259</v>
      </c>
      <c r="C155" s="22" t="s">
        <v>820</v>
      </c>
      <c r="D155" s="22" t="s">
        <v>821</v>
      </c>
      <c r="E155" s="22" t="s">
        <v>822</v>
      </c>
      <c r="F155" s="22" t="s">
        <v>435</v>
      </c>
      <c r="G155" s="22" t="s">
        <v>121</v>
      </c>
      <c r="H155" s="22" t="s">
        <v>339</v>
      </c>
      <c r="I155" s="22" t="s">
        <v>823</v>
      </c>
      <c r="J155" s="22"/>
      <c r="K155" s="22"/>
    </row>
    <row r="156" s="38" customFormat="1" ht="42.75" spans="1:11">
      <c r="A156" s="52">
        <v>154</v>
      </c>
      <c r="B156" s="22" t="s">
        <v>259</v>
      </c>
      <c r="C156" s="22" t="s">
        <v>824</v>
      </c>
      <c r="D156" s="22" t="s">
        <v>825</v>
      </c>
      <c r="E156" s="22" t="s">
        <v>826</v>
      </c>
      <c r="F156" s="22" t="s">
        <v>435</v>
      </c>
      <c r="G156" s="22" t="s">
        <v>121</v>
      </c>
      <c r="H156" s="22" t="s">
        <v>339</v>
      </c>
      <c r="I156" s="22" t="s">
        <v>827</v>
      </c>
      <c r="J156" s="22"/>
      <c r="K156" s="22"/>
    </row>
    <row r="157" s="38" customFormat="1" ht="28.5" spans="1:11">
      <c r="A157" s="52">
        <v>155</v>
      </c>
      <c r="B157" s="22" t="s">
        <v>259</v>
      </c>
      <c r="C157" s="22" t="s">
        <v>828</v>
      </c>
      <c r="D157" s="22" t="s">
        <v>829</v>
      </c>
      <c r="E157" s="22" t="s">
        <v>509</v>
      </c>
      <c r="F157" s="22" t="s">
        <v>435</v>
      </c>
      <c r="G157" s="22" t="s">
        <v>830</v>
      </c>
      <c r="H157" s="22" t="s">
        <v>830</v>
      </c>
      <c r="I157" s="22" t="s">
        <v>831</v>
      </c>
      <c r="J157" s="22"/>
      <c r="K157" s="22"/>
    </row>
    <row r="158" s="39" customFormat="1" ht="85.5" spans="1:11">
      <c r="A158" s="52">
        <v>156</v>
      </c>
      <c r="B158" s="22" t="s">
        <v>259</v>
      </c>
      <c r="C158" s="22" t="s">
        <v>832</v>
      </c>
      <c r="D158" s="22" t="s">
        <v>833</v>
      </c>
      <c r="E158" s="22" t="s">
        <v>834</v>
      </c>
      <c r="F158" s="22" t="s">
        <v>435</v>
      </c>
      <c r="G158" s="22" t="s">
        <v>835</v>
      </c>
      <c r="H158" s="22" t="s">
        <v>835</v>
      </c>
      <c r="I158" s="22" t="s">
        <v>836</v>
      </c>
      <c r="J158" s="22"/>
      <c r="K158" s="22" t="s">
        <v>837</v>
      </c>
    </row>
    <row r="159" s="39" customFormat="1" ht="42.75" spans="1:11">
      <c r="A159" s="52">
        <v>157</v>
      </c>
      <c r="B159" s="22" t="s">
        <v>31</v>
      </c>
      <c r="C159" s="22" t="s">
        <v>838</v>
      </c>
      <c r="D159" s="22" t="s">
        <v>839</v>
      </c>
      <c r="E159" s="22" t="s">
        <v>840</v>
      </c>
      <c r="F159" s="22" t="s">
        <v>435</v>
      </c>
      <c r="G159" s="22" t="s">
        <v>841</v>
      </c>
      <c r="H159" s="22" t="s">
        <v>841</v>
      </c>
      <c r="I159" s="22" t="s">
        <v>842</v>
      </c>
      <c r="J159" s="22"/>
      <c r="K159" s="22" t="s">
        <v>843</v>
      </c>
    </row>
    <row r="160" s="39" customFormat="1" ht="57" spans="1:13">
      <c r="A160" s="52">
        <v>158</v>
      </c>
      <c r="B160" s="22" t="s">
        <v>259</v>
      </c>
      <c r="C160" s="22" t="s">
        <v>844</v>
      </c>
      <c r="D160" s="22" t="s">
        <v>845</v>
      </c>
      <c r="E160" s="22" t="s">
        <v>846</v>
      </c>
      <c r="F160" s="22" t="s">
        <v>435</v>
      </c>
      <c r="G160" s="22" t="s">
        <v>847</v>
      </c>
      <c r="H160" s="22" t="s">
        <v>847</v>
      </c>
      <c r="I160" s="22" t="s">
        <v>848</v>
      </c>
      <c r="J160" s="22"/>
      <c r="K160" s="22" t="s">
        <v>849</v>
      </c>
      <c r="L160" s="40"/>
      <c r="M160" s="54"/>
    </row>
    <row r="161" s="39" customFormat="1" ht="42.75" spans="1:13">
      <c r="A161" s="52">
        <v>159</v>
      </c>
      <c r="B161" s="22" t="s">
        <v>31</v>
      </c>
      <c r="C161" s="22" t="s">
        <v>850</v>
      </c>
      <c r="D161" s="22" t="s">
        <v>851</v>
      </c>
      <c r="E161" s="22" t="s">
        <v>852</v>
      </c>
      <c r="F161" s="22" t="s">
        <v>435</v>
      </c>
      <c r="G161" s="22" t="s">
        <v>853</v>
      </c>
      <c r="H161" s="22" t="s">
        <v>853</v>
      </c>
      <c r="I161" s="22" t="s">
        <v>854</v>
      </c>
      <c r="J161" s="22"/>
      <c r="K161" s="22" t="s">
        <v>855</v>
      </c>
      <c r="L161" s="40"/>
      <c r="M161" s="54"/>
    </row>
    <row r="162" s="38" customFormat="1" ht="57" spans="1:13">
      <c r="A162" s="52">
        <v>160</v>
      </c>
      <c r="B162" s="22" t="s">
        <v>259</v>
      </c>
      <c r="C162" s="22" t="s">
        <v>856</v>
      </c>
      <c r="D162" s="22" t="s">
        <v>857</v>
      </c>
      <c r="E162" s="22" t="s">
        <v>858</v>
      </c>
      <c r="F162" s="22" t="s">
        <v>435</v>
      </c>
      <c r="G162" s="22" t="s">
        <v>859</v>
      </c>
      <c r="H162" s="22" t="s">
        <v>859</v>
      </c>
      <c r="I162" s="22" t="s">
        <v>860</v>
      </c>
      <c r="J162" s="22"/>
      <c r="K162" s="22" t="s">
        <v>861</v>
      </c>
      <c r="L162" s="40"/>
      <c r="M162" s="54"/>
    </row>
    <row r="163" s="38" customFormat="1" ht="28.5" spans="1:13">
      <c r="A163" s="52">
        <v>161</v>
      </c>
      <c r="B163" s="22" t="s">
        <v>31</v>
      </c>
      <c r="C163" s="22" t="s">
        <v>862</v>
      </c>
      <c r="D163" s="22" t="s">
        <v>863</v>
      </c>
      <c r="E163" s="22" t="s">
        <v>864</v>
      </c>
      <c r="F163" s="22" t="s">
        <v>435</v>
      </c>
      <c r="G163" s="22" t="s">
        <v>865</v>
      </c>
      <c r="H163" s="22" t="s">
        <v>865</v>
      </c>
      <c r="I163" s="22" t="s">
        <v>866</v>
      </c>
      <c r="J163" s="22"/>
      <c r="K163" s="22"/>
      <c r="L163" s="40"/>
      <c r="M163" s="54"/>
    </row>
    <row r="164" s="38" customFormat="1" ht="42.75" spans="1:13">
      <c r="A164" s="52">
        <v>162</v>
      </c>
      <c r="B164" s="22" t="s">
        <v>31</v>
      </c>
      <c r="C164" s="22" t="s">
        <v>867</v>
      </c>
      <c r="D164" s="22" t="s">
        <v>868</v>
      </c>
      <c r="E164" s="22" t="s">
        <v>869</v>
      </c>
      <c r="F164" s="22" t="s">
        <v>435</v>
      </c>
      <c r="G164" s="22" t="s">
        <v>870</v>
      </c>
      <c r="H164" s="22" t="s">
        <v>870</v>
      </c>
      <c r="I164" s="22" t="s">
        <v>871</v>
      </c>
      <c r="J164" s="22"/>
      <c r="K164" s="22"/>
      <c r="L164" s="40"/>
      <c r="M164" s="54"/>
    </row>
    <row r="165" s="38" customFormat="1" ht="28.5" spans="1:13">
      <c r="A165" s="52">
        <v>163</v>
      </c>
      <c r="B165" s="22" t="s">
        <v>31</v>
      </c>
      <c r="C165" s="22" t="s">
        <v>872</v>
      </c>
      <c r="D165" s="22" t="s">
        <v>873</v>
      </c>
      <c r="E165" s="22" t="s">
        <v>874</v>
      </c>
      <c r="F165" s="22" t="s">
        <v>435</v>
      </c>
      <c r="G165" s="22" t="s">
        <v>875</v>
      </c>
      <c r="H165" s="22" t="s">
        <v>875</v>
      </c>
      <c r="I165" s="22" t="s">
        <v>876</v>
      </c>
      <c r="J165" s="22"/>
      <c r="K165" s="22"/>
      <c r="L165" s="40"/>
      <c r="M165" s="54"/>
    </row>
    <row r="166" s="38" customFormat="1" ht="42.75" spans="1:13">
      <c r="A166" s="52">
        <v>164</v>
      </c>
      <c r="B166" s="22" t="s">
        <v>31</v>
      </c>
      <c r="C166" s="22" t="s">
        <v>877</v>
      </c>
      <c r="D166" s="22" t="s">
        <v>878</v>
      </c>
      <c r="E166" s="22" t="s">
        <v>879</v>
      </c>
      <c r="F166" s="22" t="s">
        <v>435</v>
      </c>
      <c r="G166" s="22" t="s">
        <v>880</v>
      </c>
      <c r="H166" s="22" t="s">
        <v>880</v>
      </c>
      <c r="I166" s="22" t="s">
        <v>881</v>
      </c>
      <c r="J166" s="22"/>
      <c r="K166" s="22"/>
      <c r="L166" s="40"/>
      <c r="M166" s="54"/>
    </row>
    <row r="167" s="38" customFormat="1" ht="28.5" spans="1:13">
      <c r="A167" s="52">
        <v>165</v>
      </c>
      <c r="B167" s="22" t="s">
        <v>31</v>
      </c>
      <c r="C167" s="22" t="s">
        <v>882</v>
      </c>
      <c r="D167" s="22" t="s">
        <v>883</v>
      </c>
      <c r="E167" s="22" t="s">
        <v>884</v>
      </c>
      <c r="F167" s="22" t="s">
        <v>435</v>
      </c>
      <c r="G167" s="22" t="s">
        <v>885</v>
      </c>
      <c r="H167" s="22" t="s">
        <v>885</v>
      </c>
      <c r="I167" s="22" t="s">
        <v>886</v>
      </c>
      <c r="J167" s="22"/>
      <c r="K167" s="22"/>
      <c r="L167" s="40"/>
      <c r="M167" s="54"/>
    </row>
    <row r="168" s="38" customFormat="1" ht="28.5" spans="1:13">
      <c r="A168" s="52">
        <v>166</v>
      </c>
      <c r="B168" s="22" t="s">
        <v>31</v>
      </c>
      <c r="C168" s="22" t="s">
        <v>887</v>
      </c>
      <c r="D168" s="22" t="s">
        <v>888</v>
      </c>
      <c r="E168" s="22" t="s">
        <v>889</v>
      </c>
      <c r="F168" s="22" t="s">
        <v>435</v>
      </c>
      <c r="G168" s="22" t="s">
        <v>865</v>
      </c>
      <c r="H168" s="22" t="s">
        <v>890</v>
      </c>
      <c r="I168" s="22" t="s">
        <v>891</v>
      </c>
      <c r="J168" s="22"/>
      <c r="K168" s="22"/>
      <c r="L168" s="40"/>
      <c r="M168" s="54"/>
    </row>
    <row r="169" s="38" customFormat="1" ht="42.75" spans="1:13">
      <c r="A169" s="52">
        <v>167</v>
      </c>
      <c r="B169" s="22" t="s">
        <v>31</v>
      </c>
      <c r="C169" s="22" t="s">
        <v>892</v>
      </c>
      <c r="D169" s="22" t="s">
        <v>893</v>
      </c>
      <c r="E169" s="22" t="s">
        <v>642</v>
      </c>
      <c r="F169" s="22" t="s">
        <v>435</v>
      </c>
      <c r="G169" s="22" t="s">
        <v>894</v>
      </c>
      <c r="H169" s="22" t="s">
        <v>894</v>
      </c>
      <c r="I169" s="22" t="s">
        <v>895</v>
      </c>
      <c r="J169" s="22"/>
      <c r="K169" s="22" t="s">
        <v>896</v>
      </c>
      <c r="L169" s="40"/>
      <c r="M169" s="54"/>
    </row>
    <row r="170" s="38" customFormat="1" ht="28.5" spans="1:11">
      <c r="A170" s="52">
        <v>168</v>
      </c>
      <c r="B170" s="22" t="s">
        <v>259</v>
      </c>
      <c r="C170" s="22" t="s">
        <v>897</v>
      </c>
      <c r="D170" s="22" t="s">
        <v>898</v>
      </c>
      <c r="E170" s="22" t="s">
        <v>475</v>
      </c>
      <c r="F170" s="22" t="s">
        <v>435</v>
      </c>
      <c r="G170" s="22" t="s">
        <v>899</v>
      </c>
      <c r="H170" s="22" t="s">
        <v>899</v>
      </c>
      <c r="I170" s="22" t="s">
        <v>900</v>
      </c>
      <c r="J170" s="22"/>
      <c r="K170" s="22"/>
    </row>
    <row r="171" s="38" customFormat="1" ht="42.75" spans="1:11">
      <c r="A171" s="52">
        <v>169</v>
      </c>
      <c r="B171" s="22" t="s">
        <v>259</v>
      </c>
      <c r="C171" s="22" t="s">
        <v>901</v>
      </c>
      <c r="D171" s="22" t="s">
        <v>902</v>
      </c>
      <c r="E171" s="22" t="s">
        <v>475</v>
      </c>
      <c r="F171" s="22" t="s">
        <v>435</v>
      </c>
      <c r="G171" s="22" t="s">
        <v>903</v>
      </c>
      <c r="H171" s="22" t="s">
        <v>903</v>
      </c>
      <c r="I171" s="22" t="s">
        <v>904</v>
      </c>
      <c r="J171" s="22"/>
      <c r="K171" s="22" t="s">
        <v>905</v>
      </c>
    </row>
    <row r="172" s="38" customFormat="1" ht="42.75" spans="1:11">
      <c r="A172" s="52">
        <v>170</v>
      </c>
      <c r="B172" s="22" t="s">
        <v>31</v>
      </c>
      <c r="C172" s="22" t="s">
        <v>906</v>
      </c>
      <c r="D172" s="22" t="s">
        <v>907</v>
      </c>
      <c r="E172" s="22" t="s">
        <v>475</v>
      </c>
      <c r="F172" s="22" t="s">
        <v>435</v>
      </c>
      <c r="G172" s="22" t="s">
        <v>335</v>
      </c>
      <c r="H172" s="22" t="s">
        <v>335</v>
      </c>
      <c r="I172" s="22" t="s">
        <v>908</v>
      </c>
      <c r="J172" s="22"/>
      <c r="K172" s="22" t="s">
        <v>909</v>
      </c>
    </row>
    <row r="173" s="38" customFormat="1" ht="42.75" spans="1:11">
      <c r="A173" s="52">
        <v>171</v>
      </c>
      <c r="B173" s="22" t="s">
        <v>36</v>
      </c>
      <c r="C173" s="22" t="s">
        <v>910</v>
      </c>
      <c r="D173" s="22" t="s">
        <v>911</v>
      </c>
      <c r="E173" s="22" t="s">
        <v>912</v>
      </c>
      <c r="F173" s="22" t="s">
        <v>435</v>
      </c>
      <c r="G173" s="22" t="s">
        <v>349</v>
      </c>
      <c r="H173" s="22" t="s">
        <v>913</v>
      </c>
      <c r="I173" s="22" t="s">
        <v>914</v>
      </c>
      <c r="J173" s="24"/>
      <c r="K173" s="22"/>
    </row>
    <row r="174" s="39" customFormat="1" ht="42.75" spans="1:13">
      <c r="A174" s="52">
        <v>172</v>
      </c>
      <c r="B174" s="55" t="s">
        <v>36</v>
      </c>
      <c r="C174" s="55" t="s">
        <v>915</v>
      </c>
      <c r="D174" s="55" t="s">
        <v>916</v>
      </c>
      <c r="E174" s="55" t="s">
        <v>917</v>
      </c>
      <c r="F174" s="55" t="s">
        <v>435</v>
      </c>
      <c r="G174" s="55" t="s">
        <v>334</v>
      </c>
      <c r="H174" s="55" t="s">
        <v>334</v>
      </c>
      <c r="I174" s="55" t="s">
        <v>918</v>
      </c>
      <c r="J174" s="55"/>
      <c r="K174" s="55"/>
      <c r="L174" s="40"/>
      <c r="M174" s="54"/>
    </row>
    <row r="175" s="39" customFormat="1" ht="42.75" spans="1:13">
      <c r="A175" s="52">
        <v>173</v>
      </c>
      <c r="B175" s="55" t="s">
        <v>36</v>
      </c>
      <c r="C175" s="55" t="s">
        <v>919</v>
      </c>
      <c r="D175" s="55" t="s">
        <v>920</v>
      </c>
      <c r="E175" s="55" t="s">
        <v>462</v>
      </c>
      <c r="F175" s="55" t="s">
        <v>435</v>
      </c>
      <c r="G175" s="55" t="s">
        <v>354</v>
      </c>
      <c r="H175" s="55" t="s">
        <v>354</v>
      </c>
      <c r="I175" s="55" t="s">
        <v>921</v>
      </c>
      <c r="J175" s="55" t="s">
        <v>344</v>
      </c>
      <c r="K175" s="55" t="s">
        <v>922</v>
      </c>
      <c r="L175" s="40"/>
      <c r="M175" s="54"/>
    </row>
    <row r="176" s="38" customFormat="1" ht="99.75" spans="1:11">
      <c r="A176" s="52">
        <v>174</v>
      </c>
      <c r="B176" s="22" t="s">
        <v>31</v>
      </c>
      <c r="C176" s="22" t="s">
        <v>923</v>
      </c>
      <c r="D176" s="22" t="s">
        <v>924</v>
      </c>
      <c r="E176" s="22" t="s">
        <v>925</v>
      </c>
      <c r="F176" s="22" t="s">
        <v>435</v>
      </c>
      <c r="G176" s="22" t="s">
        <v>926</v>
      </c>
      <c r="H176" s="22" t="s">
        <v>926</v>
      </c>
      <c r="I176" s="22" t="s">
        <v>927</v>
      </c>
      <c r="J176" s="22"/>
      <c r="K176" s="22" t="s">
        <v>928</v>
      </c>
    </row>
    <row r="177" s="37" customFormat="1" ht="128.25" spans="1:11">
      <c r="A177" s="52">
        <v>175</v>
      </c>
      <c r="B177" s="22" t="s">
        <v>31</v>
      </c>
      <c r="C177" s="22" t="s">
        <v>929</v>
      </c>
      <c r="D177" s="22" t="s">
        <v>930</v>
      </c>
      <c r="E177" s="22" t="s">
        <v>475</v>
      </c>
      <c r="F177" s="22" t="s">
        <v>435</v>
      </c>
      <c r="G177" s="22" t="s">
        <v>931</v>
      </c>
      <c r="H177" s="22" t="s">
        <v>931</v>
      </c>
      <c r="I177" s="22" t="s">
        <v>932</v>
      </c>
      <c r="J177" s="24"/>
      <c r="K177" s="22" t="s">
        <v>933</v>
      </c>
    </row>
    <row r="178" s="37" customFormat="1" ht="99.75" spans="1:11">
      <c r="A178" s="52">
        <v>176</v>
      </c>
      <c r="B178" s="22" t="s">
        <v>371</v>
      </c>
      <c r="C178" s="22" t="s">
        <v>934</v>
      </c>
      <c r="D178" s="22" t="s">
        <v>935</v>
      </c>
      <c r="E178" s="22" t="s">
        <v>509</v>
      </c>
      <c r="F178" s="22" t="s">
        <v>435</v>
      </c>
      <c r="G178" s="22" t="s">
        <v>936</v>
      </c>
      <c r="H178" s="22" t="s">
        <v>937</v>
      </c>
      <c r="I178" s="22" t="s">
        <v>938</v>
      </c>
      <c r="J178" s="24"/>
      <c r="K178" s="22" t="s">
        <v>939</v>
      </c>
    </row>
    <row r="179" s="37" customFormat="1" ht="28.5" spans="1:11">
      <c r="A179" s="52">
        <v>177</v>
      </c>
      <c r="B179" s="22" t="s">
        <v>371</v>
      </c>
      <c r="C179" s="22" t="s">
        <v>940</v>
      </c>
      <c r="D179" s="22" t="s">
        <v>941</v>
      </c>
      <c r="E179" s="22" t="s">
        <v>509</v>
      </c>
      <c r="F179" s="22" t="s">
        <v>435</v>
      </c>
      <c r="G179" s="22" t="s">
        <v>942</v>
      </c>
      <c r="H179" s="22" t="s">
        <v>942</v>
      </c>
      <c r="I179" s="22" t="s">
        <v>943</v>
      </c>
      <c r="J179" s="22"/>
      <c r="K179" s="22" t="s">
        <v>944</v>
      </c>
    </row>
    <row r="180" s="37" customFormat="1" ht="28.5" spans="1:11">
      <c r="A180" s="52">
        <v>178</v>
      </c>
      <c r="B180" s="22" t="s">
        <v>371</v>
      </c>
      <c r="C180" s="22" t="s">
        <v>945</v>
      </c>
      <c r="D180" s="22" t="s">
        <v>946</v>
      </c>
      <c r="E180" s="22" t="s">
        <v>509</v>
      </c>
      <c r="F180" s="22" t="s">
        <v>435</v>
      </c>
      <c r="G180" s="22" t="s">
        <v>405</v>
      </c>
      <c r="H180" s="22" t="s">
        <v>405</v>
      </c>
      <c r="I180" s="22" t="s">
        <v>947</v>
      </c>
      <c r="J180" s="22"/>
      <c r="K180" s="22" t="s">
        <v>948</v>
      </c>
    </row>
    <row r="181" s="37" customFormat="1" ht="57" spans="1:13">
      <c r="A181" s="52">
        <v>179</v>
      </c>
      <c r="B181" s="22" t="s">
        <v>371</v>
      </c>
      <c r="C181" s="22" t="s">
        <v>949</v>
      </c>
      <c r="D181" s="22" t="s">
        <v>950</v>
      </c>
      <c r="E181" s="22" t="s">
        <v>642</v>
      </c>
      <c r="F181" s="22" t="s">
        <v>435</v>
      </c>
      <c r="G181" s="22" t="s">
        <v>951</v>
      </c>
      <c r="H181" s="22" t="s">
        <v>951</v>
      </c>
      <c r="I181" s="22" t="s">
        <v>952</v>
      </c>
      <c r="J181" s="22"/>
      <c r="K181" s="22" t="s">
        <v>953</v>
      </c>
      <c r="L181" s="40"/>
      <c r="M181" s="54"/>
    </row>
  </sheetData>
  <autoFilter ref="A2:K181">
    <extLst/>
  </autoFilter>
  <sortState ref="A3:K248">
    <sortCondition ref="F3:F248"/>
  </sortState>
  <mergeCells count="1">
    <mergeCell ref="A1:K1"/>
  </mergeCells>
  <pageMargins left="0.751388888888889" right="0.751388888888889" top="1" bottom="1" header="0.5" footer="0.5"/>
  <pageSetup paperSize="9" scale="7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13"/>
  <sheetViews>
    <sheetView workbookViewId="0">
      <selection activeCell="K10" sqref="K10"/>
    </sheetView>
  </sheetViews>
  <sheetFormatPr defaultColWidth="12.75" defaultRowHeight="39" customHeight="1" outlineLevelCol="5"/>
  <cols>
    <col min="1" max="16384" width="12.75" customWidth="1"/>
  </cols>
  <sheetData>
    <row r="1" customHeight="1" spans="1:6">
      <c r="A1" s="33" t="s">
        <v>2</v>
      </c>
      <c r="B1" s="33" t="s">
        <v>15</v>
      </c>
      <c r="C1" s="33" t="s">
        <v>46</v>
      </c>
      <c r="D1" s="33" t="s">
        <v>409</v>
      </c>
      <c r="E1" s="33" t="s">
        <v>435</v>
      </c>
      <c r="F1" s="33" t="s">
        <v>954</v>
      </c>
    </row>
    <row r="2" customHeight="1" spans="1:6">
      <c r="A2" s="33" t="s">
        <v>42</v>
      </c>
      <c r="B2" s="34">
        <f>COUNTIFS(明细!$B$3:$B$233,"=平湖街道",明细!$F$3:$F$233,"=储配站")</f>
        <v>0</v>
      </c>
      <c r="C2" s="34">
        <f>COUNTIFS(明细!$B$3:$B$233,"=平湖街道",明细!$F$3:$F$233,"=供应站")</f>
        <v>12</v>
      </c>
      <c r="D2" s="34">
        <f>COUNTIFS(明细!$B$3:$B$233,"=平湖街道",明细!$F$3:$F$233,"=服务部")</f>
        <v>1</v>
      </c>
      <c r="E2" s="34">
        <f>COUNTIFS(明细!$B$3:$B$233,"=平湖街道",明细!$F$3:$F$233,"=服务点")</f>
        <v>11</v>
      </c>
      <c r="F2" s="34">
        <f>SUM(B2:E2)</f>
        <v>24</v>
      </c>
    </row>
    <row r="3" customHeight="1" spans="1:6">
      <c r="A3" s="33" t="s">
        <v>117</v>
      </c>
      <c r="B3" s="34">
        <f>COUNTIFS(明细!$B$3:$B$233,"=布吉街道",明细!$F$3:$F$233,"=储配站")</f>
        <v>0</v>
      </c>
      <c r="C3" s="34">
        <f>COUNTIFS(明细!$B$3:$B$233,"=布吉街道",明细!$F$3:$F$233,"=供应站")</f>
        <v>1</v>
      </c>
      <c r="D3" s="34">
        <f>COUNTIFS(明细!$B$3:$B$233,"=布吉街道",明细!$F$3:$F$233,"=服务部")</f>
        <v>1</v>
      </c>
      <c r="E3" s="34">
        <f>COUNTIFS(明细!$B$3:$B$233,"=布吉街道",明细!$F$3:$F$233,"=服务点")</f>
        <v>15</v>
      </c>
      <c r="F3" s="34">
        <f t="shared" ref="F3:F13" si="0">SUM(B3:E3)</f>
        <v>17</v>
      </c>
    </row>
    <row r="4" customHeight="1" spans="1:6">
      <c r="A4" s="33" t="s">
        <v>12</v>
      </c>
      <c r="B4" s="34">
        <f>COUNTIFS(明细!$B$3:$B$233,"=吉华街道",明细!$F$3:$F$233,"=储配站")</f>
        <v>1</v>
      </c>
      <c r="C4" s="34">
        <f>COUNTIFS(明细!$B$3:$B$233,"=吉华街道",明细!$F$3:$F$233,"=供应站")</f>
        <v>5</v>
      </c>
      <c r="D4" s="34">
        <f>COUNTIFS(明细!$B$3:$B$233,"=吉华街道",明细!$F$3:$F$233,"=服务部")</f>
        <v>0</v>
      </c>
      <c r="E4" s="34">
        <f>COUNTIFS(明细!$B$3:$B$233,"=吉华街道",明细!$F$3:$F$233,"=服务点")</f>
        <v>10</v>
      </c>
      <c r="F4" s="34">
        <f t="shared" si="0"/>
        <v>16</v>
      </c>
    </row>
    <row r="5" customHeight="1" spans="1:6">
      <c r="A5" s="33" t="s">
        <v>150</v>
      </c>
      <c r="B5" s="34">
        <f>COUNTIFS(明细!$B$3:$B$233,"=坂田街道",明细!$F$3:$F$233,"=储配站")</f>
        <v>0</v>
      </c>
      <c r="C5" s="34">
        <f>COUNTIFS(明细!$B$3:$B$233,"=坂田街道",明细!$F$3:$F$233,"=供应站")</f>
        <v>8</v>
      </c>
      <c r="D5" s="34">
        <f>COUNTIFS(明细!$B$3:$B$233,"=坂田街道",明细!$F$3:$F$233,"=服务部")</f>
        <v>0</v>
      </c>
      <c r="E5" s="34">
        <f>COUNTIFS(明细!$B$3:$B$233,"=坂田街道",明细!$F$3:$F$233,"=服务点")</f>
        <v>15</v>
      </c>
      <c r="F5" s="34">
        <f t="shared" si="0"/>
        <v>23</v>
      </c>
    </row>
    <row r="6" customHeight="1" spans="1:6">
      <c r="A6" s="33" t="s">
        <v>195</v>
      </c>
      <c r="B6" s="34">
        <f>COUNTIFS(明细!$B$3:$B$233,"=南湾街道",明细!$F$3:$F$233,"=储配站")</f>
        <v>0</v>
      </c>
      <c r="C6" s="34">
        <f>COUNTIFS(明细!$B$3:$B$233,"=南湾街道",明细!$F$3:$F$233,"=供应站")</f>
        <v>4</v>
      </c>
      <c r="D6" s="34">
        <f>COUNTIFS(明细!$B$3:$B$233,"=南湾街道",明细!$F$3:$F$233,"=服务部")</f>
        <v>0</v>
      </c>
      <c r="E6" s="34">
        <f>COUNTIFS(明细!$B$3:$B$233,"=南湾街道",明细!$F$3:$F$233,"=服务点")</f>
        <v>6</v>
      </c>
      <c r="F6" s="34">
        <f t="shared" si="0"/>
        <v>10</v>
      </c>
    </row>
    <row r="7" customHeight="1" spans="1:6">
      <c r="A7" s="33" t="s">
        <v>19</v>
      </c>
      <c r="B7" s="34">
        <f>COUNTIFS(明细!$B$3:$B$233,"=横岗街道",明细!$F$3:$F$233,"=储配站")</f>
        <v>1</v>
      </c>
      <c r="C7" s="34">
        <f>COUNTIFS(明细!$B$3:$B$233,"=横岗街道",明细!$F$3:$F$233,"=供应站")</f>
        <v>3</v>
      </c>
      <c r="D7" s="34">
        <f>COUNTIFS(明细!$B$3:$B$233,"=横岗街道",明细!$F$3:$F$233,"=服务部")</f>
        <v>0</v>
      </c>
      <c r="E7" s="34">
        <f>COUNTIFS(明细!$B$3:$B$233,"=横岗街道",明细!$F$3:$F$233,"=服务点")</f>
        <v>9</v>
      </c>
      <c r="F7" s="34">
        <f t="shared" si="0"/>
        <v>13</v>
      </c>
    </row>
    <row r="8" customHeight="1" spans="1:6">
      <c r="A8" s="33" t="s">
        <v>25</v>
      </c>
      <c r="B8" s="34">
        <f>COUNTIFS(明细!$B$3:$B$233,"=园山街道",明细!$F$3:$F$233,"=储配站")</f>
        <v>1</v>
      </c>
      <c r="C8" s="34">
        <f>COUNTIFS(明细!$B$3:$B$233,"=园山街道",明细!$F$3:$F$233,"=供应站")</f>
        <v>5</v>
      </c>
      <c r="D8" s="34">
        <f>COUNTIFS(明细!$B$3:$B$233,"=园山街道",明细!$F$3:$F$233,"=服务部")</f>
        <v>0</v>
      </c>
      <c r="E8" s="34">
        <f>COUNTIFS(明细!$B$3:$B$233,"=园山街道",明细!$F$3:$F$233,"=服务点")</f>
        <v>11</v>
      </c>
      <c r="F8" s="34">
        <f t="shared" si="0"/>
        <v>17</v>
      </c>
    </row>
    <row r="9" customHeight="1" spans="1:6">
      <c r="A9" s="33" t="s">
        <v>259</v>
      </c>
      <c r="B9" s="34">
        <f>COUNTIFS(明细!$B$3:$B$233,"=龙岗街道",明细!$F$3:$F$233,"=储配站")</f>
        <v>0</v>
      </c>
      <c r="C9" s="34">
        <f>COUNTIFS(明细!$B$3:$B$233,"=龙岗街道",明细!$F$3:$F$233,"=供应站")</f>
        <v>10</v>
      </c>
      <c r="D9" s="34">
        <f>COUNTIFS(明细!$B$3:$B$233,"=龙岗街道",明细!$F$3:$F$233,"=服务部")</f>
        <v>1</v>
      </c>
      <c r="E9" s="34">
        <f>COUNTIFS(明细!$B$3:$B$233,"=龙岗街道",明细!$F$3:$F$233,"=服务点")</f>
        <v>8</v>
      </c>
      <c r="F9" s="34">
        <f t="shared" si="0"/>
        <v>19</v>
      </c>
    </row>
    <row r="10" customHeight="1" spans="1:6">
      <c r="A10" s="33" t="s">
        <v>36</v>
      </c>
      <c r="B10" s="34">
        <f>COUNTIFS(明细!$B$3:$B$233,"=龙城街道",明细!$F$3:$F$233,"=储配站")</f>
        <v>1</v>
      </c>
      <c r="C10" s="34">
        <f>COUNTIFS(明细!$B$3:$B$233,"=龙城街道",明细!$F$3:$F$233,"=供应站")</f>
        <v>3</v>
      </c>
      <c r="D10" s="34">
        <f>COUNTIFS(明细!$B$3:$B$233,"=龙城街道",明细!$F$3:$F$233,"=服务部")</f>
        <v>0</v>
      </c>
      <c r="E10" s="34">
        <f>COUNTIFS(明细!$B$3:$B$233,"=龙城街道",明细!$F$3:$F$233,"=服务点")</f>
        <v>3</v>
      </c>
      <c r="F10" s="34">
        <f t="shared" si="0"/>
        <v>7</v>
      </c>
    </row>
    <row r="11" customHeight="1" spans="1:6">
      <c r="A11" s="33" t="s">
        <v>31</v>
      </c>
      <c r="B11" s="34">
        <f>COUNTIFS(明细!$B$3:$B$233,"=宝龙街道",明细!$F$3:$F$233,"=储配站")</f>
        <v>1</v>
      </c>
      <c r="C11" s="34">
        <f>COUNTIFS(明细!$B$3:$B$233,"=宝龙街道",明细!$F$3:$F$233,"=供应站")</f>
        <v>7</v>
      </c>
      <c r="D11" s="34">
        <f>COUNTIFS(明细!$B$3:$B$233,"=宝龙街道",明细!$F$3:$F$233,"=服务部")</f>
        <v>1</v>
      </c>
      <c r="E11" s="34">
        <f>COUNTIFS(明细!$B$3:$B$233,"=宝龙街道",明细!$F$3:$F$233,"=服务点")</f>
        <v>12</v>
      </c>
      <c r="F11" s="34">
        <f t="shared" si="0"/>
        <v>21</v>
      </c>
    </row>
    <row r="12" customHeight="1" spans="1:6">
      <c r="A12" s="33" t="s">
        <v>371</v>
      </c>
      <c r="B12" s="34">
        <f>COUNTIFS(明细!$B$3:$B$233,"=坪地街道",明细!$F$3:$F$233,"=储配站")</f>
        <v>0</v>
      </c>
      <c r="C12" s="34">
        <f>COUNTIFS(明细!$B$3:$B$233,"=坪地街道",明细!$F$3:$F$233,"=供应站")</f>
        <v>7</v>
      </c>
      <c r="D12" s="34">
        <f>COUNTIFS(明细!$B$3:$B$233,"=坪地街道",明细!$F$3:$F$233,"=服务部")</f>
        <v>1</v>
      </c>
      <c r="E12" s="34">
        <f>COUNTIFS(明细!$B$3:$B$233,"=坪地街道",明细!$F$3:$F$233,"=服务点")</f>
        <v>4</v>
      </c>
      <c r="F12" s="34">
        <f t="shared" si="0"/>
        <v>12</v>
      </c>
    </row>
    <row r="13" customHeight="1" spans="1:6">
      <c r="A13" s="35" t="s">
        <v>954</v>
      </c>
      <c r="B13" s="36">
        <f>SUM(B2:B12)</f>
        <v>5</v>
      </c>
      <c r="C13" s="36">
        <f>SUM(C2:C12)</f>
        <v>65</v>
      </c>
      <c r="D13" s="36">
        <f>SUM(D2:D12)</f>
        <v>5</v>
      </c>
      <c r="E13" s="36">
        <f>SUM(E2:E12)</f>
        <v>104</v>
      </c>
      <c r="F13" s="36">
        <f t="shared" si="0"/>
        <v>179</v>
      </c>
    </row>
  </sheetData>
  <pageMargins left="0.75" right="0.75" top="1" bottom="1" header="0.5" footer="0.5"/>
  <headerFooter/>
  <ignoredErrors>
    <ignoredError sqref="B8"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F10"/>
  <sheetViews>
    <sheetView workbookViewId="0">
      <selection activeCell="C13" sqref="C13"/>
    </sheetView>
  </sheetViews>
  <sheetFormatPr defaultColWidth="15.625" defaultRowHeight="42" customHeight="1" outlineLevelCol="5"/>
  <cols>
    <col min="1" max="1" width="19.875" style="29" customWidth="1"/>
    <col min="2" max="16384" width="15.625" style="29" customWidth="1"/>
  </cols>
  <sheetData>
    <row r="1" customHeight="1" spans="1:6">
      <c r="A1" s="30" t="s">
        <v>955</v>
      </c>
      <c r="B1" s="31" t="s">
        <v>15</v>
      </c>
      <c r="C1" s="31" t="s">
        <v>46</v>
      </c>
      <c r="D1" s="31" t="s">
        <v>409</v>
      </c>
      <c r="E1" s="31" t="s">
        <v>435</v>
      </c>
      <c r="F1" s="31" t="s">
        <v>954</v>
      </c>
    </row>
    <row r="2" customHeight="1" spans="1:6">
      <c r="A2" s="30" t="s">
        <v>956</v>
      </c>
      <c r="B2" s="32">
        <f>COUNTIFS(明细!$C$3:$C$233,"=深圳市深燃石油气有限公司*",明细!$F$3:$F$233,"=储配站")</f>
        <v>1</v>
      </c>
      <c r="C2" s="32">
        <f>COUNTIFS(明细!$C$3:$C$233,"=深圳市深燃石油气有限公司*",明细!$F$3:$F$233,"=供应站")</f>
        <v>9</v>
      </c>
      <c r="D2" s="32">
        <f>COUNTIFS(明细!$C$3:$C$233,"=深圳市深燃石油气有限公司*",明细!$F$3:$F$233,"=服务部")</f>
        <v>2</v>
      </c>
      <c r="E2" s="32">
        <f>COUNTIFS(明细!$C$3:$C$233,"=深圳市深燃石油气有限公司*",明细!$F$3:$F$233,"=服务点")</f>
        <v>10</v>
      </c>
      <c r="F2" s="32">
        <f>SUM(B2:E2)</f>
        <v>22</v>
      </c>
    </row>
    <row r="3" customHeight="1" spans="1:6">
      <c r="A3" s="30" t="s">
        <v>957</v>
      </c>
      <c r="B3" s="32">
        <f>COUNTIFS(明细!$C$3:$C$233,"=深圳市六南能源有限公司*",明细!$F$3:$F$233,"=储配站")</f>
        <v>0</v>
      </c>
      <c r="C3" s="32">
        <f>COUNTIFS(明细!$C$3:$C$233,"=深圳市六南能源有限公司*",明细!$F$3:$F$233,"=供应站")</f>
        <v>12</v>
      </c>
      <c r="D3" s="32">
        <f>COUNTIFS(明细!$C$3:$C$233,"=深圳市六南能源有限公司*",明细!$F$3:$F$233,"=服务部")</f>
        <v>0</v>
      </c>
      <c r="E3" s="32">
        <f>COUNTIFS(明细!$C$3:$C$233,"=深圳市六南能源有限公司*",明细!$F$3:$F$233,"=服务点")</f>
        <v>19</v>
      </c>
      <c r="F3" s="32">
        <f t="shared" ref="F3:F11" si="0">SUM(B3:E3)</f>
        <v>31</v>
      </c>
    </row>
    <row r="4" customHeight="1" spans="1:6">
      <c r="A4" s="30" t="s">
        <v>958</v>
      </c>
      <c r="B4" s="32">
        <f>COUNTIFS(明细!$C$3:$C$233,"=深圳龙岗顺威煤气有限公司*",明细!$F$3:$F$233,"=储配站")</f>
        <v>1</v>
      </c>
      <c r="C4" s="32">
        <f>COUNTIFS(明细!$C$3:$C$233,"=深圳龙岗顺威煤气有限公司*",明细!$F$3:$F$233,"=供应站")</f>
        <v>7</v>
      </c>
      <c r="D4" s="32">
        <f>COUNTIFS(明细!$C$3:$C$233,"=深圳龙岗顺威煤气有限公司*",明细!$F$3:$F$233,"=服务部")</f>
        <v>1</v>
      </c>
      <c r="E4" s="32">
        <f>COUNTIFS(明细!$C$3:$C$233,"=深圳龙岗顺威煤气有限公司*",明细!$F$3:$F$233,"=服务点")</f>
        <v>15</v>
      </c>
      <c r="F4" s="32">
        <f t="shared" si="0"/>
        <v>24</v>
      </c>
    </row>
    <row r="5" customHeight="1" spans="1:6">
      <c r="A5" s="30" t="s">
        <v>959</v>
      </c>
      <c r="B5" s="32">
        <f>COUNTIFS(明细!$C$3:$C$233,"=深圳深岩燃气有限公司*",明细!$F$3:$F$233,"=储配站")</f>
        <v>1</v>
      </c>
      <c r="C5" s="32">
        <f>COUNTIFS(明细!$C$3:$C$233,"=深圳深岩燃气有限公司*",明细!$F$3:$F$233,"=供应站")</f>
        <v>14</v>
      </c>
      <c r="D5" s="32">
        <f>COUNTIFS(明细!$C$3:$C$233,"=深圳深岩燃气有限公司*",明细!$F$3:$F$233,"=服务部")</f>
        <v>1</v>
      </c>
      <c r="E5" s="32">
        <f>COUNTIFS(明细!$C$3:$C$233,"=深圳深岩燃气有限公司*",明细!$F$3:$F$233,"=服务点")</f>
        <v>21</v>
      </c>
      <c r="F5" s="32">
        <f t="shared" si="0"/>
        <v>37</v>
      </c>
    </row>
    <row r="6" customHeight="1" spans="1:6">
      <c r="A6" s="30" t="s">
        <v>960</v>
      </c>
      <c r="B6" s="32">
        <f>COUNTIFS(明细!$C$3:$C$233,"=深圳市燕山燕鹏石化有限公司*",明细!$F$3:$F$233,"=储配站")</f>
        <v>1</v>
      </c>
      <c r="C6" s="32">
        <f>COUNTIFS(明细!$C$3:$C$233,"=深圳市燕山燕鹏石化有限公司*",明细!$F$3:$F$233,"=供应站")</f>
        <v>6</v>
      </c>
      <c r="D6" s="32">
        <f>COUNTIFS(明细!$C$3:$C$233,"=深圳市燕山燕鹏石化有限公司*",明细!$F$3:$F$233,"=服务部")</f>
        <v>0</v>
      </c>
      <c r="E6" s="32">
        <f>COUNTIFS(明细!$C$3:$C$233,"=深圳市燕山燕鹏石化有限公司*",明细!$F$3:$F$233,"=服务点")</f>
        <v>4</v>
      </c>
      <c r="F6" s="32">
        <f t="shared" si="0"/>
        <v>11</v>
      </c>
    </row>
    <row r="7" customHeight="1" spans="1:6">
      <c r="A7" s="30" t="s">
        <v>961</v>
      </c>
      <c r="B7" s="32">
        <f>COUNTIFS(明细!$C$3:$C$233,"=深圳市蓝光化工有限公司*",明细!$F$3:$F$233,"=储配站")</f>
        <v>1</v>
      </c>
      <c r="C7" s="32">
        <f>COUNTIFS(明细!$C$3:$C$233,"=深圳市蓝光化工有限公司*",明细!$F$3:$F$233,"=供应站")</f>
        <v>15</v>
      </c>
      <c r="D7" s="32">
        <f>COUNTIFS(明细!$C$3:$C$233,"=深圳市蓝光化工有限公司*",明细!$F$3:$F$233,"=服务部")</f>
        <v>1</v>
      </c>
      <c r="E7" s="32">
        <f>COUNTIFS(明细!$C$3:$C$233,"=深圳市蓝光化工有限公司*",明细!$F$3:$F$233,"=服务点")</f>
        <v>30</v>
      </c>
      <c r="F7" s="32">
        <f t="shared" si="0"/>
        <v>47</v>
      </c>
    </row>
    <row r="8" customHeight="1" spans="1:6">
      <c r="A8" s="30" t="s">
        <v>962</v>
      </c>
      <c r="B8" s="32">
        <f>COUNTIFS(明细!$C$3:$C$233,"=深圳市深南燃气有限公司*",明细!$F$3:$F$233,"=储配站")</f>
        <v>0</v>
      </c>
      <c r="C8" s="32">
        <f>COUNTIFS(明细!$C$3:$C$233,"=深圳市深南燃气有限公司*",明细!$F$3:$F$233,"=供应站")</f>
        <v>1</v>
      </c>
      <c r="D8" s="32">
        <f>COUNTIFS(明细!$C$3:$C$233,"=深圳市深南燃气有限公司*",明细!$F$3:$F$233,"=服务部")</f>
        <v>0</v>
      </c>
      <c r="E8" s="32">
        <f>COUNTIFS(明细!$C$3:$C$233,"=深圳市深南燃气有限公司*",明细!$F$3:$F$233,"=服务点")</f>
        <v>3</v>
      </c>
      <c r="F8" s="32">
        <f t="shared" si="0"/>
        <v>4</v>
      </c>
    </row>
    <row r="9" customHeight="1" spans="1:6">
      <c r="A9" s="30" t="s">
        <v>963</v>
      </c>
      <c r="B9" s="32">
        <f>COUNTIFS(明细!$C$3:$C$233,"=深圳市深能燃气有限公司*",明细!$F$3:$F$233,"=储配站")</f>
        <v>0</v>
      </c>
      <c r="C9" s="32">
        <f>COUNTIFS(明细!$C$3:$C$233,"=深圳市深能燃气有限公司*",明细!$F$3:$F$233,"=供应站")</f>
        <v>1</v>
      </c>
      <c r="D9" s="32">
        <f>COUNTIFS(明细!$C$3:$C$233,"=深圳市深能燃气有限公司*",明细!$F$3:$F$233,"=服务部")</f>
        <v>0</v>
      </c>
      <c r="E9" s="32">
        <f>COUNTIFS(明细!$C$3:$C$233,"=深圳市深能燃气有限公司*",明细!$F$3:$F$233,"=服务点")</f>
        <v>2</v>
      </c>
      <c r="F9" s="32">
        <f t="shared" si="0"/>
        <v>3</v>
      </c>
    </row>
    <row r="10" customHeight="1" spans="1:6">
      <c r="A10" s="30" t="s">
        <v>954</v>
      </c>
      <c r="B10" s="32">
        <f>SUM(B2:B9)</f>
        <v>5</v>
      </c>
      <c r="C10" s="32">
        <f>SUM(C2:C9)</f>
        <v>65</v>
      </c>
      <c r="D10" s="32">
        <f>SUM(D2:D9)</f>
        <v>5</v>
      </c>
      <c r="E10" s="32">
        <f>SUM(E2:E9)</f>
        <v>104</v>
      </c>
      <c r="F10" s="32">
        <f t="shared" si="0"/>
        <v>179</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1"/>
  <sheetViews>
    <sheetView workbookViewId="0">
      <pane ySplit="2" topLeftCell="A186" activePane="bottomLeft" state="frozen"/>
      <selection/>
      <selection pane="bottomLeft" activeCell="L7" sqref="L7"/>
    </sheetView>
  </sheetViews>
  <sheetFormatPr defaultColWidth="14.75" defaultRowHeight="13.5"/>
  <cols>
    <col min="1" max="1" width="6.125" style="1" customWidth="1"/>
    <col min="2" max="2" width="14.75" style="1" customWidth="1"/>
    <col min="3" max="3" width="27" style="1" customWidth="1"/>
    <col min="4" max="4" width="26.75" style="1" customWidth="1"/>
    <col min="5" max="5" width="12.875" style="1" customWidth="1"/>
    <col min="6" max="6" width="12" style="1" customWidth="1"/>
    <col min="7" max="7" width="12.875" style="1" customWidth="1"/>
    <col min="8" max="8" width="12.75" style="1" customWidth="1"/>
    <col min="9" max="9" width="15.75" style="1" customWidth="1"/>
    <col min="10" max="10" width="11.5" style="1" customWidth="1"/>
    <col min="11" max="11" width="25.875" style="1" customWidth="1"/>
    <col min="12" max="13" width="14.75" style="4" customWidth="1"/>
    <col min="14" max="16384" width="14.75" style="1" customWidth="1"/>
  </cols>
  <sheetData>
    <row r="1" s="1" customFormat="1" ht="43" customHeight="1" spans="1:13">
      <c r="A1" s="5" t="s">
        <v>0</v>
      </c>
      <c r="B1" s="5"/>
      <c r="C1" s="5"/>
      <c r="D1" s="5"/>
      <c r="E1" s="5"/>
      <c r="F1" s="5"/>
      <c r="G1" s="5"/>
      <c r="H1" s="5"/>
      <c r="I1" s="5"/>
      <c r="J1" s="5"/>
      <c r="K1" s="5"/>
      <c r="L1" s="4"/>
      <c r="M1" s="4"/>
    </row>
    <row r="2" s="1" customFormat="1" ht="33" customHeight="1" spans="1:13">
      <c r="A2" s="6" t="s">
        <v>1</v>
      </c>
      <c r="B2" s="6" t="s">
        <v>2</v>
      </c>
      <c r="C2" s="6" t="s">
        <v>3</v>
      </c>
      <c r="D2" s="6" t="s">
        <v>4</v>
      </c>
      <c r="E2" s="6" t="s">
        <v>5</v>
      </c>
      <c r="F2" s="6" t="s">
        <v>6</v>
      </c>
      <c r="G2" s="6" t="s">
        <v>7</v>
      </c>
      <c r="H2" s="6" t="s">
        <v>8</v>
      </c>
      <c r="I2" s="6" t="s">
        <v>9</v>
      </c>
      <c r="J2" s="15" t="s">
        <v>10</v>
      </c>
      <c r="K2" s="6" t="s">
        <v>11</v>
      </c>
      <c r="L2" s="4"/>
      <c r="M2" s="4"/>
    </row>
    <row r="3" s="1" customFormat="1" ht="42.75" spans="1:11">
      <c r="A3" s="7">
        <v>1</v>
      </c>
      <c r="B3" s="8" t="s">
        <v>12</v>
      </c>
      <c r="C3" s="8" t="s">
        <v>13</v>
      </c>
      <c r="D3" s="8" t="s">
        <v>14</v>
      </c>
      <c r="E3" s="8" t="s">
        <v>15</v>
      </c>
      <c r="F3" s="8" t="s">
        <v>15</v>
      </c>
      <c r="G3" s="8" t="s">
        <v>16</v>
      </c>
      <c r="H3" s="8" t="s">
        <v>17</v>
      </c>
      <c r="I3" s="8" t="s">
        <v>18</v>
      </c>
      <c r="J3" s="8"/>
      <c r="K3" s="8"/>
    </row>
    <row r="4" s="1" customFormat="1" ht="28.5" spans="1:11">
      <c r="A4" s="7">
        <v>2</v>
      </c>
      <c r="B4" s="9" t="s">
        <v>19</v>
      </c>
      <c r="C4" s="9" t="s">
        <v>20</v>
      </c>
      <c r="D4" s="9" t="s">
        <v>21</v>
      </c>
      <c r="E4" s="9" t="s">
        <v>15</v>
      </c>
      <c r="F4" s="9" t="s">
        <v>15</v>
      </c>
      <c r="G4" s="9" t="s">
        <v>964</v>
      </c>
      <c r="H4" s="9" t="s">
        <v>23</v>
      </c>
      <c r="I4" s="9" t="s">
        <v>24</v>
      </c>
      <c r="J4" s="9"/>
      <c r="K4" s="9"/>
    </row>
    <row r="5" s="1" customFormat="1" ht="42.75" spans="1:11">
      <c r="A5" s="7">
        <v>3</v>
      </c>
      <c r="B5" s="9" t="s">
        <v>25</v>
      </c>
      <c r="C5" s="9" t="s">
        <v>26</v>
      </c>
      <c r="D5" s="9" t="s">
        <v>965</v>
      </c>
      <c r="E5" s="9" t="s">
        <v>15</v>
      </c>
      <c r="F5" s="9" t="s">
        <v>15</v>
      </c>
      <c r="G5" s="9" t="s">
        <v>28</v>
      </c>
      <c r="H5" s="9" t="s">
        <v>29</v>
      </c>
      <c r="I5" s="9" t="s">
        <v>30</v>
      </c>
      <c r="J5" s="9"/>
      <c r="K5" s="9"/>
    </row>
    <row r="6" s="1" customFormat="1" ht="28.5" spans="1:13">
      <c r="A6" s="7">
        <v>4</v>
      </c>
      <c r="B6" s="8" t="s">
        <v>31</v>
      </c>
      <c r="C6" s="8" t="s">
        <v>32</v>
      </c>
      <c r="D6" s="8" t="s">
        <v>966</v>
      </c>
      <c r="E6" s="8" t="s">
        <v>15</v>
      </c>
      <c r="F6" s="8" t="s">
        <v>15</v>
      </c>
      <c r="G6" s="8" t="s">
        <v>34</v>
      </c>
      <c r="H6" s="8" t="s">
        <v>34</v>
      </c>
      <c r="I6" s="8" t="s">
        <v>35</v>
      </c>
      <c r="J6" s="8"/>
      <c r="K6" s="8"/>
      <c r="L6" s="4"/>
      <c r="M6" s="4"/>
    </row>
    <row r="7" s="1" customFormat="1" ht="28.5" spans="1:11">
      <c r="A7" s="7">
        <v>5</v>
      </c>
      <c r="B7" s="8" t="s">
        <v>36</v>
      </c>
      <c r="C7" s="8" t="s">
        <v>37</v>
      </c>
      <c r="D7" s="8" t="s">
        <v>38</v>
      </c>
      <c r="E7" s="8" t="s">
        <v>15</v>
      </c>
      <c r="F7" s="8" t="s">
        <v>15</v>
      </c>
      <c r="G7" s="8" t="s">
        <v>39</v>
      </c>
      <c r="H7" s="8" t="s">
        <v>40</v>
      </c>
      <c r="I7" s="8" t="s">
        <v>41</v>
      </c>
      <c r="J7" s="8"/>
      <c r="K7" s="8"/>
    </row>
    <row r="8" s="1" customFormat="1" ht="71.25" spans="1:11">
      <c r="A8" s="10">
        <v>6</v>
      </c>
      <c r="B8" s="11" t="s">
        <v>42</v>
      </c>
      <c r="C8" s="11" t="s">
        <v>43</v>
      </c>
      <c r="D8" s="11" t="s">
        <v>44</v>
      </c>
      <c r="E8" s="11" t="s">
        <v>45</v>
      </c>
      <c r="F8" s="11" t="s">
        <v>46</v>
      </c>
      <c r="G8" s="11" t="s">
        <v>47</v>
      </c>
      <c r="H8" s="11" t="s">
        <v>48</v>
      </c>
      <c r="I8" s="11" t="s">
        <v>49</v>
      </c>
      <c r="J8" s="11"/>
      <c r="K8" s="11" t="s">
        <v>50</v>
      </c>
    </row>
    <row r="9" s="1" customFormat="1" ht="28.5" spans="1:11">
      <c r="A9" s="10">
        <v>7</v>
      </c>
      <c r="B9" s="11" t="s">
        <v>42</v>
      </c>
      <c r="C9" s="11" t="s">
        <v>51</v>
      </c>
      <c r="D9" s="11" t="s">
        <v>52</v>
      </c>
      <c r="E9" s="11" t="s">
        <v>53</v>
      </c>
      <c r="F9" s="11" t="s">
        <v>46</v>
      </c>
      <c r="G9" s="11" t="s">
        <v>54</v>
      </c>
      <c r="H9" s="11" t="s">
        <v>54</v>
      </c>
      <c r="I9" s="11" t="s">
        <v>55</v>
      </c>
      <c r="J9" s="11"/>
      <c r="K9" s="11" t="s">
        <v>56</v>
      </c>
    </row>
    <row r="10" s="1" customFormat="1" ht="28.5" spans="1:11">
      <c r="A10" s="10">
        <v>8</v>
      </c>
      <c r="B10" s="11" t="s">
        <v>42</v>
      </c>
      <c r="C10" s="11" t="s">
        <v>57</v>
      </c>
      <c r="D10" s="11" t="s">
        <v>58</v>
      </c>
      <c r="E10" s="11" t="s">
        <v>59</v>
      </c>
      <c r="F10" s="11" t="s">
        <v>46</v>
      </c>
      <c r="G10" s="11" t="s">
        <v>60</v>
      </c>
      <c r="H10" s="11" t="s">
        <v>60</v>
      </c>
      <c r="I10" s="11" t="s">
        <v>61</v>
      </c>
      <c r="J10" s="11"/>
      <c r="K10" s="11"/>
    </row>
    <row r="11" s="1" customFormat="1" ht="28.5" spans="1:11">
      <c r="A11" s="10">
        <v>9</v>
      </c>
      <c r="B11" s="11" t="s">
        <v>42</v>
      </c>
      <c r="C11" s="11" t="s">
        <v>62</v>
      </c>
      <c r="D11" s="11" t="s">
        <v>63</v>
      </c>
      <c r="E11" s="11" t="s">
        <v>64</v>
      </c>
      <c r="F11" s="11" t="s">
        <v>46</v>
      </c>
      <c r="G11" s="11" t="s">
        <v>65</v>
      </c>
      <c r="H11" s="11" t="s">
        <v>66</v>
      </c>
      <c r="I11" s="11" t="s">
        <v>67</v>
      </c>
      <c r="J11" s="11"/>
      <c r="K11" s="11"/>
    </row>
    <row r="12" s="1" customFormat="1" ht="42.75" spans="1:11">
      <c r="A12" s="10">
        <v>10</v>
      </c>
      <c r="B12" s="11" t="s">
        <v>42</v>
      </c>
      <c r="C12" s="11" t="s">
        <v>68</v>
      </c>
      <c r="D12" s="11" t="s">
        <v>69</v>
      </c>
      <c r="E12" s="11" t="s">
        <v>70</v>
      </c>
      <c r="F12" s="11" t="s">
        <v>46</v>
      </c>
      <c r="G12" s="11" t="s">
        <v>71</v>
      </c>
      <c r="H12" s="11" t="s">
        <v>71</v>
      </c>
      <c r="I12" s="11" t="s">
        <v>72</v>
      </c>
      <c r="J12" s="11"/>
      <c r="K12" s="11"/>
    </row>
    <row r="13" s="1" customFormat="1" ht="28.5" spans="1:11">
      <c r="A13" s="10">
        <v>11</v>
      </c>
      <c r="B13" s="11" t="s">
        <v>42</v>
      </c>
      <c r="C13" s="11" t="s">
        <v>73</v>
      </c>
      <c r="D13" s="11" t="s">
        <v>74</v>
      </c>
      <c r="E13" s="11" t="s">
        <v>75</v>
      </c>
      <c r="F13" s="11" t="s">
        <v>46</v>
      </c>
      <c r="G13" s="11" t="s">
        <v>76</v>
      </c>
      <c r="H13" s="11" t="s">
        <v>76</v>
      </c>
      <c r="I13" s="11" t="s">
        <v>77</v>
      </c>
      <c r="J13" s="11"/>
      <c r="K13" s="11" t="s">
        <v>78</v>
      </c>
    </row>
    <row r="14" s="1" customFormat="1" ht="42.75" spans="1:11">
      <c r="A14" s="10">
        <v>12</v>
      </c>
      <c r="B14" s="11" t="s">
        <v>42</v>
      </c>
      <c r="C14" s="11" t="s">
        <v>79</v>
      </c>
      <c r="D14" s="11" t="s">
        <v>80</v>
      </c>
      <c r="E14" s="11" t="s">
        <v>81</v>
      </c>
      <c r="F14" s="11" t="s">
        <v>46</v>
      </c>
      <c r="G14" s="11" t="s">
        <v>967</v>
      </c>
      <c r="H14" s="11" t="s">
        <v>83</v>
      </c>
      <c r="I14" s="11" t="s">
        <v>84</v>
      </c>
      <c r="J14" s="11"/>
      <c r="K14" s="11" t="s">
        <v>85</v>
      </c>
    </row>
    <row r="15" s="1" customFormat="1" ht="85.5" spans="1:11">
      <c r="A15" s="10">
        <v>13</v>
      </c>
      <c r="B15" s="11" t="s">
        <v>42</v>
      </c>
      <c r="C15" s="11" t="s">
        <v>86</v>
      </c>
      <c r="D15" s="11" t="s">
        <v>87</v>
      </c>
      <c r="E15" s="11" t="s">
        <v>88</v>
      </c>
      <c r="F15" s="11" t="s">
        <v>46</v>
      </c>
      <c r="G15" s="11" t="s">
        <v>968</v>
      </c>
      <c r="H15" s="11" t="s">
        <v>968</v>
      </c>
      <c r="I15" s="11" t="s">
        <v>91</v>
      </c>
      <c r="J15" s="11"/>
      <c r="K15" s="11" t="s">
        <v>92</v>
      </c>
    </row>
    <row r="16" s="1" customFormat="1" ht="42.75" spans="1:11">
      <c r="A16" s="10">
        <v>14</v>
      </c>
      <c r="B16" s="11" t="s">
        <v>42</v>
      </c>
      <c r="C16" s="11" t="s">
        <v>93</v>
      </c>
      <c r="D16" s="11" t="s">
        <v>94</v>
      </c>
      <c r="E16" s="11" t="s">
        <v>95</v>
      </c>
      <c r="F16" s="11" t="s">
        <v>46</v>
      </c>
      <c r="G16" s="11" t="s">
        <v>96</v>
      </c>
      <c r="H16" s="11" t="s">
        <v>96</v>
      </c>
      <c r="I16" s="11" t="s">
        <v>97</v>
      </c>
      <c r="J16" s="11"/>
      <c r="K16" s="11" t="s">
        <v>98</v>
      </c>
    </row>
    <row r="17" s="1" customFormat="1" ht="28.5" spans="1:11">
      <c r="A17" s="10">
        <v>15</v>
      </c>
      <c r="B17" s="11" t="s">
        <v>42</v>
      </c>
      <c r="C17" s="11" t="s">
        <v>99</v>
      </c>
      <c r="D17" s="11" t="s">
        <v>100</v>
      </c>
      <c r="E17" s="11" t="s">
        <v>101</v>
      </c>
      <c r="F17" s="11" t="s">
        <v>46</v>
      </c>
      <c r="G17" s="11" t="s">
        <v>102</v>
      </c>
      <c r="H17" s="11" t="s">
        <v>103</v>
      </c>
      <c r="I17" s="11" t="s">
        <v>104</v>
      </c>
      <c r="J17" s="11"/>
      <c r="K17" s="11"/>
    </row>
    <row r="18" s="1" customFormat="1" ht="57" spans="1:11">
      <c r="A18" s="10">
        <v>16</v>
      </c>
      <c r="B18" s="11" t="s">
        <v>42</v>
      </c>
      <c r="C18" s="11" t="s">
        <v>105</v>
      </c>
      <c r="D18" s="11" t="s">
        <v>106</v>
      </c>
      <c r="E18" s="11" t="s">
        <v>107</v>
      </c>
      <c r="F18" s="11" t="s">
        <v>46</v>
      </c>
      <c r="G18" s="11" t="s">
        <v>108</v>
      </c>
      <c r="H18" s="11" t="s">
        <v>109</v>
      </c>
      <c r="I18" s="11" t="s">
        <v>110</v>
      </c>
      <c r="J18" s="11"/>
      <c r="K18" s="11" t="s">
        <v>111</v>
      </c>
    </row>
    <row r="19" s="1" customFormat="1" ht="28.5" spans="1:11">
      <c r="A19" s="10">
        <v>17</v>
      </c>
      <c r="B19" s="11" t="s">
        <v>42</v>
      </c>
      <c r="C19" s="11" t="s">
        <v>112</v>
      </c>
      <c r="D19" s="11" t="s">
        <v>113</v>
      </c>
      <c r="E19" s="11" t="s">
        <v>107</v>
      </c>
      <c r="F19" s="11" t="s">
        <v>46</v>
      </c>
      <c r="G19" s="11" t="s">
        <v>114</v>
      </c>
      <c r="H19" s="11" t="s">
        <v>115</v>
      </c>
      <c r="I19" s="11" t="s">
        <v>116</v>
      </c>
      <c r="J19" s="11"/>
      <c r="K19" s="11"/>
    </row>
    <row r="20" s="1" customFormat="1" ht="42.75" spans="1:11">
      <c r="A20" s="10">
        <v>18</v>
      </c>
      <c r="B20" s="11" t="s">
        <v>117</v>
      </c>
      <c r="C20" s="11" t="s">
        <v>118</v>
      </c>
      <c r="D20" s="11" t="s">
        <v>119</v>
      </c>
      <c r="E20" s="11" t="s">
        <v>120</v>
      </c>
      <c r="F20" s="11" t="s">
        <v>46</v>
      </c>
      <c r="G20" s="11" t="s">
        <v>498</v>
      </c>
      <c r="H20" s="11" t="s">
        <v>499</v>
      </c>
      <c r="I20" s="11" t="s">
        <v>123</v>
      </c>
      <c r="J20" s="11"/>
      <c r="K20" s="11" t="s">
        <v>124</v>
      </c>
    </row>
    <row r="21" s="1" customFormat="1" ht="28.5" spans="1:11">
      <c r="A21" s="10">
        <v>19</v>
      </c>
      <c r="B21" s="12" t="s">
        <v>969</v>
      </c>
      <c r="C21" s="11" t="s">
        <v>125</v>
      </c>
      <c r="D21" s="11" t="s">
        <v>970</v>
      </c>
      <c r="E21" s="11" t="s">
        <v>127</v>
      </c>
      <c r="F21" s="11" t="s">
        <v>46</v>
      </c>
      <c r="G21" s="11" t="s">
        <v>498</v>
      </c>
      <c r="H21" s="11" t="s">
        <v>499</v>
      </c>
      <c r="I21" s="11" t="s">
        <v>128</v>
      </c>
      <c r="J21" s="11" t="s">
        <v>129</v>
      </c>
      <c r="K21" s="11"/>
    </row>
    <row r="22" s="1" customFormat="1" ht="28.5" spans="1:13">
      <c r="A22" s="10">
        <v>20</v>
      </c>
      <c r="B22" s="12" t="s">
        <v>969</v>
      </c>
      <c r="C22" s="11" t="s">
        <v>130</v>
      </c>
      <c r="D22" s="11" t="s">
        <v>971</v>
      </c>
      <c r="E22" s="11" t="s">
        <v>132</v>
      </c>
      <c r="F22" s="11" t="s">
        <v>46</v>
      </c>
      <c r="G22" s="11" t="s">
        <v>133</v>
      </c>
      <c r="H22" s="11" t="s">
        <v>134</v>
      </c>
      <c r="I22" s="11" t="s">
        <v>135</v>
      </c>
      <c r="J22" s="16"/>
      <c r="K22" s="11"/>
      <c r="L22" s="4"/>
      <c r="M22" s="4"/>
    </row>
    <row r="23" s="1" customFormat="1" ht="28.5" spans="1:11">
      <c r="A23" s="10">
        <v>21</v>
      </c>
      <c r="B23" s="12" t="s">
        <v>969</v>
      </c>
      <c r="C23" s="11" t="s">
        <v>136</v>
      </c>
      <c r="D23" s="11" t="s">
        <v>972</v>
      </c>
      <c r="E23" s="11" t="s">
        <v>107</v>
      </c>
      <c r="F23" s="11" t="s">
        <v>46</v>
      </c>
      <c r="G23" s="11" t="s">
        <v>138</v>
      </c>
      <c r="H23" s="11" t="s">
        <v>138</v>
      </c>
      <c r="I23" s="11" t="s">
        <v>139</v>
      </c>
      <c r="J23" s="16"/>
      <c r="K23" s="11"/>
    </row>
    <row r="24" s="1" customFormat="1" ht="42.75" spans="1:11">
      <c r="A24" s="10">
        <v>22</v>
      </c>
      <c r="B24" s="12" t="s">
        <v>969</v>
      </c>
      <c r="C24" s="11" t="s">
        <v>140</v>
      </c>
      <c r="D24" s="11" t="s">
        <v>973</v>
      </c>
      <c r="E24" s="11" t="s">
        <v>142</v>
      </c>
      <c r="F24" s="11" t="s">
        <v>46</v>
      </c>
      <c r="G24" s="11" t="s">
        <v>138</v>
      </c>
      <c r="H24" s="11" t="s">
        <v>138</v>
      </c>
      <c r="I24" s="11" t="s">
        <v>143</v>
      </c>
      <c r="J24" s="16"/>
      <c r="K24" s="11" t="s">
        <v>144</v>
      </c>
    </row>
    <row r="25" s="1" customFormat="1" ht="71.25" spans="1:11">
      <c r="A25" s="10">
        <v>23</v>
      </c>
      <c r="B25" s="11" t="s">
        <v>12</v>
      </c>
      <c r="C25" s="11" t="s">
        <v>145</v>
      </c>
      <c r="D25" s="11" t="s">
        <v>146</v>
      </c>
      <c r="E25" s="11" t="s">
        <v>53</v>
      </c>
      <c r="F25" s="11" t="s">
        <v>46</v>
      </c>
      <c r="G25" s="11" t="s">
        <v>147</v>
      </c>
      <c r="H25" s="11" t="s">
        <v>147</v>
      </c>
      <c r="I25" s="11" t="s">
        <v>148</v>
      </c>
      <c r="J25" s="16"/>
      <c r="K25" s="11" t="s">
        <v>149</v>
      </c>
    </row>
    <row r="26" s="1" customFormat="1" ht="42.75" spans="1:11">
      <c r="A26" s="10">
        <v>24</v>
      </c>
      <c r="B26" s="11" t="s">
        <v>150</v>
      </c>
      <c r="C26" s="11" t="s">
        <v>151</v>
      </c>
      <c r="D26" s="11" t="s">
        <v>152</v>
      </c>
      <c r="E26" s="11" t="s">
        <v>153</v>
      </c>
      <c r="F26" s="11" t="s">
        <v>46</v>
      </c>
      <c r="G26" s="11" t="s">
        <v>154</v>
      </c>
      <c r="H26" s="11" t="s">
        <v>155</v>
      </c>
      <c r="I26" s="11" t="s">
        <v>156</v>
      </c>
      <c r="J26" s="11"/>
      <c r="K26" s="11" t="s">
        <v>157</v>
      </c>
    </row>
    <row r="27" s="1" customFormat="1" ht="42.75" spans="1:11">
      <c r="A27" s="10">
        <v>25</v>
      </c>
      <c r="B27" s="11" t="s">
        <v>150</v>
      </c>
      <c r="C27" s="11" t="s">
        <v>158</v>
      </c>
      <c r="D27" s="11" t="s">
        <v>159</v>
      </c>
      <c r="E27" s="11" t="s">
        <v>75</v>
      </c>
      <c r="F27" s="11" t="s">
        <v>46</v>
      </c>
      <c r="G27" s="11" t="s">
        <v>160</v>
      </c>
      <c r="H27" s="11" t="s">
        <v>160</v>
      </c>
      <c r="I27" s="11" t="s">
        <v>161</v>
      </c>
      <c r="J27" s="11"/>
      <c r="K27" s="11" t="s">
        <v>162</v>
      </c>
    </row>
    <row r="28" s="1" customFormat="1" ht="28.5" spans="1:13">
      <c r="A28" s="10">
        <v>26</v>
      </c>
      <c r="B28" s="11" t="s">
        <v>150</v>
      </c>
      <c r="C28" s="11" t="s">
        <v>163</v>
      </c>
      <c r="D28" s="11" t="s">
        <v>164</v>
      </c>
      <c r="E28" s="11" t="s">
        <v>165</v>
      </c>
      <c r="F28" s="11" t="s">
        <v>46</v>
      </c>
      <c r="G28" s="11" t="s">
        <v>166</v>
      </c>
      <c r="H28" s="11" t="s">
        <v>167</v>
      </c>
      <c r="I28" s="11" t="s">
        <v>168</v>
      </c>
      <c r="J28" s="11"/>
      <c r="K28" s="11" t="s">
        <v>169</v>
      </c>
      <c r="L28" s="4"/>
      <c r="M28" s="4"/>
    </row>
    <row r="29" s="1" customFormat="1" ht="28.5" spans="1:11">
      <c r="A29" s="10">
        <v>27</v>
      </c>
      <c r="B29" s="11" t="s">
        <v>150</v>
      </c>
      <c r="C29" s="11" t="s">
        <v>974</v>
      </c>
      <c r="D29" s="11" t="s">
        <v>975</v>
      </c>
      <c r="E29" s="11" t="s">
        <v>976</v>
      </c>
      <c r="F29" s="11" t="s">
        <v>46</v>
      </c>
      <c r="G29" s="11" t="s">
        <v>977</v>
      </c>
      <c r="H29" s="11" t="s">
        <v>977</v>
      </c>
      <c r="I29" s="11" t="s">
        <v>978</v>
      </c>
      <c r="J29" s="16" t="s">
        <v>344</v>
      </c>
      <c r="K29" s="11" t="s">
        <v>979</v>
      </c>
    </row>
    <row r="30" s="1" customFormat="1" ht="28.5" spans="1:11">
      <c r="A30" s="10">
        <v>28</v>
      </c>
      <c r="B30" s="11" t="s">
        <v>150</v>
      </c>
      <c r="C30" s="11" t="s">
        <v>170</v>
      </c>
      <c r="D30" s="11" t="s">
        <v>171</v>
      </c>
      <c r="E30" s="11" t="s">
        <v>172</v>
      </c>
      <c r="F30" s="11" t="s">
        <v>46</v>
      </c>
      <c r="G30" s="11" t="s">
        <v>980</v>
      </c>
      <c r="H30" s="11" t="s">
        <v>980</v>
      </c>
      <c r="I30" s="11" t="s">
        <v>174</v>
      </c>
      <c r="J30" s="11"/>
      <c r="K30" s="11" t="s">
        <v>175</v>
      </c>
    </row>
    <row r="31" s="1" customFormat="1" ht="28.5" spans="1:11">
      <c r="A31" s="10">
        <v>29</v>
      </c>
      <c r="B31" s="11" t="s">
        <v>150</v>
      </c>
      <c r="C31" s="11" t="s">
        <v>176</v>
      </c>
      <c r="D31" s="11" t="s">
        <v>177</v>
      </c>
      <c r="E31" s="11" t="s">
        <v>178</v>
      </c>
      <c r="F31" s="11" t="s">
        <v>46</v>
      </c>
      <c r="G31" s="11" t="s">
        <v>179</v>
      </c>
      <c r="H31" s="11" t="s">
        <v>179</v>
      </c>
      <c r="I31" s="11"/>
      <c r="J31" s="11"/>
      <c r="K31" s="11"/>
    </row>
    <row r="32" s="1" customFormat="1" ht="28.5" spans="1:11">
      <c r="A32" s="10">
        <v>30</v>
      </c>
      <c r="B32" s="11" t="s">
        <v>150</v>
      </c>
      <c r="C32" s="11" t="s">
        <v>180</v>
      </c>
      <c r="D32" s="11" t="s">
        <v>181</v>
      </c>
      <c r="E32" s="11" t="s">
        <v>182</v>
      </c>
      <c r="F32" s="11" t="s">
        <v>46</v>
      </c>
      <c r="G32" s="11" t="s">
        <v>183</v>
      </c>
      <c r="H32" s="11" t="s">
        <v>183</v>
      </c>
      <c r="I32" s="11" t="s">
        <v>184</v>
      </c>
      <c r="J32" s="11"/>
      <c r="K32" s="11"/>
    </row>
    <row r="33" s="1" customFormat="1" ht="28.5" spans="1:11">
      <c r="A33" s="10">
        <v>31</v>
      </c>
      <c r="B33" s="11" t="s">
        <v>150</v>
      </c>
      <c r="C33" s="11" t="s">
        <v>185</v>
      </c>
      <c r="D33" s="11" t="s">
        <v>186</v>
      </c>
      <c r="E33" s="11" t="s">
        <v>187</v>
      </c>
      <c r="F33" s="11" t="s">
        <v>46</v>
      </c>
      <c r="G33" s="11" t="s">
        <v>188</v>
      </c>
      <c r="H33" s="11" t="s">
        <v>188</v>
      </c>
      <c r="I33" s="11" t="s">
        <v>189</v>
      </c>
      <c r="J33" s="11"/>
      <c r="K33" s="11" t="s">
        <v>190</v>
      </c>
    </row>
    <row r="34" s="1" customFormat="1" ht="28.5" spans="1:11">
      <c r="A34" s="10">
        <v>32</v>
      </c>
      <c r="B34" s="11" t="s">
        <v>150</v>
      </c>
      <c r="C34" s="11" t="s">
        <v>191</v>
      </c>
      <c r="D34" s="11" t="s">
        <v>192</v>
      </c>
      <c r="E34" s="11" t="s">
        <v>45</v>
      </c>
      <c r="F34" s="11" t="s">
        <v>46</v>
      </c>
      <c r="G34" s="11" t="s">
        <v>981</v>
      </c>
      <c r="H34" s="11" t="s">
        <v>193</v>
      </c>
      <c r="I34" s="11"/>
      <c r="J34" s="11"/>
      <c r="K34" s="11" t="s">
        <v>194</v>
      </c>
    </row>
    <row r="35" s="1" customFormat="1" ht="85.5" spans="1:11">
      <c r="A35" s="10">
        <v>33</v>
      </c>
      <c r="B35" s="11" t="s">
        <v>195</v>
      </c>
      <c r="C35" s="11" t="s">
        <v>196</v>
      </c>
      <c r="D35" s="11" t="s">
        <v>197</v>
      </c>
      <c r="E35" s="11" t="s">
        <v>127</v>
      </c>
      <c r="F35" s="11" t="s">
        <v>46</v>
      </c>
      <c r="G35" s="11" t="s">
        <v>498</v>
      </c>
      <c r="H35" s="11" t="s">
        <v>499</v>
      </c>
      <c r="I35" s="11" t="s">
        <v>198</v>
      </c>
      <c r="J35" s="11"/>
      <c r="K35" s="11" t="s">
        <v>199</v>
      </c>
    </row>
    <row r="36" s="1" customFormat="1" ht="57" spans="1:13">
      <c r="A36" s="10">
        <v>34</v>
      </c>
      <c r="B36" s="13" t="s">
        <v>195</v>
      </c>
      <c r="C36" s="13" t="s">
        <v>200</v>
      </c>
      <c r="D36" s="13" t="s">
        <v>201</v>
      </c>
      <c r="E36" s="13" t="s">
        <v>202</v>
      </c>
      <c r="F36" s="13" t="s">
        <v>46</v>
      </c>
      <c r="G36" s="13" t="s">
        <v>203</v>
      </c>
      <c r="H36" s="13" t="s">
        <v>204</v>
      </c>
      <c r="I36" s="13" t="s">
        <v>205</v>
      </c>
      <c r="J36" s="13"/>
      <c r="K36" s="13" t="s">
        <v>206</v>
      </c>
      <c r="L36" s="4"/>
      <c r="M36" s="4"/>
    </row>
    <row r="37" s="1" customFormat="1" ht="28.5" spans="1:11">
      <c r="A37" s="10">
        <v>35</v>
      </c>
      <c r="B37" s="13" t="s">
        <v>195</v>
      </c>
      <c r="C37" s="13" t="s">
        <v>207</v>
      </c>
      <c r="D37" s="13" t="s">
        <v>208</v>
      </c>
      <c r="E37" s="13" t="s">
        <v>209</v>
      </c>
      <c r="F37" s="13" t="s">
        <v>46</v>
      </c>
      <c r="G37" s="13" t="s">
        <v>210</v>
      </c>
      <c r="H37" s="13" t="s">
        <v>210</v>
      </c>
      <c r="I37" s="13" t="s">
        <v>211</v>
      </c>
      <c r="J37" s="13"/>
      <c r="K37" s="13" t="s">
        <v>162</v>
      </c>
    </row>
    <row r="38" s="1" customFormat="1" ht="42.75" spans="1:11">
      <c r="A38" s="10">
        <v>36</v>
      </c>
      <c r="B38" s="13" t="s">
        <v>195</v>
      </c>
      <c r="C38" s="13" t="s">
        <v>212</v>
      </c>
      <c r="D38" s="13" t="s">
        <v>213</v>
      </c>
      <c r="E38" s="13" t="s">
        <v>214</v>
      </c>
      <c r="F38" s="13" t="s">
        <v>46</v>
      </c>
      <c r="G38" s="13" t="s">
        <v>215</v>
      </c>
      <c r="H38" s="13" t="s">
        <v>215</v>
      </c>
      <c r="I38" s="13" t="s">
        <v>216</v>
      </c>
      <c r="J38" s="13"/>
      <c r="K38" s="13" t="s">
        <v>217</v>
      </c>
    </row>
    <row r="39" s="1" customFormat="1" ht="42.75" spans="1:11">
      <c r="A39" s="10">
        <v>37</v>
      </c>
      <c r="B39" s="14" t="s">
        <v>982</v>
      </c>
      <c r="C39" s="11" t="s">
        <v>218</v>
      </c>
      <c r="D39" s="11" t="s">
        <v>219</v>
      </c>
      <c r="E39" s="11" t="s">
        <v>45</v>
      </c>
      <c r="F39" s="11" t="s">
        <v>46</v>
      </c>
      <c r="G39" s="11" t="s">
        <v>220</v>
      </c>
      <c r="H39" s="11" t="s">
        <v>221</v>
      </c>
      <c r="I39" s="11" t="s">
        <v>222</v>
      </c>
      <c r="J39" s="11"/>
      <c r="K39" s="11"/>
    </row>
    <row r="40" s="1" customFormat="1" ht="42.75" spans="1:11">
      <c r="A40" s="10">
        <v>38</v>
      </c>
      <c r="B40" s="11" t="s">
        <v>19</v>
      </c>
      <c r="C40" s="11" t="s">
        <v>223</v>
      </c>
      <c r="D40" s="11" t="s">
        <v>224</v>
      </c>
      <c r="E40" s="11" t="s">
        <v>225</v>
      </c>
      <c r="F40" s="11" t="s">
        <v>46</v>
      </c>
      <c r="G40" s="11" t="s">
        <v>226</v>
      </c>
      <c r="H40" s="11" t="s">
        <v>226</v>
      </c>
      <c r="I40" s="11" t="s">
        <v>227</v>
      </c>
      <c r="J40" s="11"/>
      <c r="K40" s="11"/>
    </row>
    <row r="41" s="1" customFormat="1" ht="28.5" spans="1:11">
      <c r="A41" s="10">
        <v>39</v>
      </c>
      <c r="B41" s="12" t="s">
        <v>983</v>
      </c>
      <c r="C41" s="11" t="s">
        <v>228</v>
      </c>
      <c r="D41" s="11" t="s">
        <v>984</v>
      </c>
      <c r="E41" s="11" t="s">
        <v>230</v>
      </c>
      <c r="F41" s="11" t="s">
        <v>46</v>
      </c>
      <c r="G41" s="11" t="s">
        <v>231</v>
      </c>
      <c r="H41" s="11" t="s">
        <v>231</v>
      </c>
      <c r="I41" s="11" t="s">
        <v>232</v>
      </c>
      <c r="J41" s="16"/>
      <c r="K41" s="11"/>
    </row>
    <row r="42" s="2" customFormat="1" ht="28.5" spans="1:11">
      <c r="A42" s="10">
        <v>40</v>
      </c>
      <c r="B42" s="14" t="s">
        <v>985</v>
      </c>
      <c r="C42" s="13" t="s">
        <v>233</v>
      </c>
      <c r="D42" s="13" t="s">
        <v>986</v>
      </c>
      <c r="E42" s="13" t="s">
        <v>235</v>
      </c>
      <c r="F42" s="13" t="s">
        <v>46</v>
      </c>
      <c r="G42" s="13" t="s">
        <v>236</v>
      </c>
      <c r="H42" s="13" t="s">
        <v>236</v>
      </c>
      <c r="I42" s="13" t="s">
        <v>222</v>
      </c>
      <c r="J42" s="13"/>
      <c r="K42" s="13"/>
    </row>
    <row r="43" s="2" customFormat="1" ht="42.75" spans="1:11">
      <c r="A43" s="10">
        <v>41</v>
      </c>
      <c r="B43" s="13" t="s">
        <v>19</v>
      </c>
      <c r="C43" s="13" t="s">
        <v>237</v>
      </c>
      <c r="D43" s="13" t="s">
        <v>238</v>
      </c>
      <c r="E43" s="13" t="s">
        <v>178</v>
      </c>
      <c r="F43" s="13" t="s">
        <v>46</v>
      </c>
      <c r="G43" s="13" t="s">
        <v>239</v>
      </c>
      <c r="H43" s="13" t="s">
        <v>239</v>
      </c>
      <c r="I43" s="13" t="s">
        <v>240</v>
      </c>
      <c r="J43" s="13"/>
      <c r="K43" s="13"/>
    </row>
    <row r="44" s="2" customFormat="1" ht="28.5" spans="1:11">
      <c r="A44" s="10">
        <v>42</v>
      </c>
      <c r="B44" s="13" t="s">
        <v>25</v>
      </c>
      <c r="C44" s="13" t="s">
        <v>241</v>
      </c>
      <c r="D44" s="13" t="s">
        <v>987</v>
      </c>
      <c r="E44" s="13" t="s">
        <v>243</v>
      </c>
      <c r="F44" s="13" t="s">
        <v>46</v>
      </c>
      <c r="G44" s="13" t="s">
        <v>244</v>
      </c>
      <c r="H44" s="13" t="s">
        <v>244</v>
      </c>
      <c r="I44" s="13" t="s">
        <v>245</v>
      </c>
      <c r="J44" s="13"/>
      <c r="K44" s="13"/>
    </row>
    <row r="45" s="2" customFormat="1" ht="85.5" spans="1:11">
      <c r="A45" s="10">
        <v>43</v>
      </c>
      <c r="B45" s="13" t="s">
        <v>25</v>
      </c>
      <c r="C45" s="13" t="s">
        <v>246</v>
      </c>
      <c r="D45" s="13" t="s">
        <v>988</v>
      </c>
      <c r="E45" s="13" t="s">
        <v>248</v>
      </c>
      <c r="F45" s="13" t="s">
        <v>46</v>
      </c>
      <c r="G45" s="13" t="s">
        <v>249</v>
      </c>
      <c r="H45" s="13" t="s">
        <v>249</v>
      </c>
      <c r="I45" s="13" t="s">
        <v>250</v>
      </c>
      <c r="J45" s="13"/>
      <c r="K45" s="13" t="s">
        <v>251</v>
      </c>
    </row>
    <row r="46" s="2" customFormat="1" ht="28.5" spans="1:11">
      <c r="A46" s="10">
        <v>44</v>
      </c>
      <c r="B46" s="13" t="s">
        <v>25</v>
      </c>
      <c r="C46" s="13" t="s">
        <v>252</v>
      </c>
      <c r="D46" s="13" t="s">
        <v>253</v>
      </c>
      <c r="E46" s="13" t="s">
        <v>254</v>
      </c>
      <c r="F46" s="13" t="s">
        <v>46</v>
      </c>
      <c r="G46" s="13" t="s">
        <v>989</v>
      </c>
      <c r="H46" s="13" t="s">
        <v>989</v>
      </c>
      <c r="I46" s="13" t="s">
        <v>257</v>
      </c>
      <c r="J46" s="13"/>
      <c r="K46" s="13" t="s">
        <v>258</v>
      </c>
    </row>
    <row r="47" s="2" customFormat="1" ht="28.5" spans="1:11">
      <c r="A47" s="10">
        <v>45</v>
      </c>
      <c r="B47" s="11" t="s">
        <v>259</v>
      </c>
      <c r="C47" s="11" t="s">
        <v>260</v>
      </c>
      <c r="D47" s="11" t="s">
        <v>261</v>
      </c>
      <c r="E47" s="11" t="s">
        <v>262</v>
      </c>
      <c r="F47" s="11" t="s">
        <v>46</v>
      </c>
      <c r="G47" s="11" t="s">
        <v>263</v>
      </c>
      <c r="H47" s="11" t="s">
        <v>264</v>
      </c>
      <c r="I47" s="11" t="s">
        <v>265</v>
      </c>
      <c r="J47" s="11"/>
      <c r="K47" s="11"/>
    </row>
    <row r="48" s="2" customFormat="1" ht="28.5" spans="1:11">
      <c r="A48" s="10">
        <v>46</v>
      </c>
      <c r="B48" s="11" t="s">
        <v>259</v>
      </c>
      <c r="C48" s="11" t="s">
        <v>266</v>
      </c>
      <c r="D48" s="11" t="s">
        <v>267</v>
      </c>
      <c r="E48" s="11" t="s">
        <v>268</v>
      </c>
      <c r="F48" s="11" t="s">
        <v>46</v>
      </c>
      <c r="G48" s="11" t="s">
        <v>269</v>
      </c>
      <c r="H48" s="11" t="s">
        <v>270</v>
      </c>
      <c r="I48" s="11" t="s">
        <v>271</v>
      </c>
      <c r="J48" s="11"/>
      <c r="K48" s="11" t="s">
        <v>272</v>
      </c>
    </row>
    <row r="49" s="2" customFormat="1" ht="42.75" spans="1:11">
      <c r="A49" s="10">
        <v>47</v>
      </c>
      <c r="B49" s="11" t="s">
        <v>31</v>
      </c>
      <c r="C49" s="11" t="s">
        <v>273</v>
      </c>
      <c r="D49" s="11" t="s">
        <v>274</v>
      </c>
      <c r="E49" s="11" t="s">
        <v>275</v>
      </c>
      <c r="F49" s="11" t="s">
        <v>46</v>
      </c>
      <c r="G49" s="11" t="s">
        <v>276</v>
      </c>
      <c r="H49" s="11" t="s">
        <v>276</v>
      </c>
      <c r="I49" s="11" t="s">
        <v>277</v>
      </c>
      <c r="J49" s="16"/>
      <c r="K49" s="11"/>
    </row>
    <row r="50" s="2" customFormat="1" ht="28.5" spans="1:11">
      <c r="A50" s="10">
        <v>48</v>
      </c>
      <c r="B50" s="12" t="s">
        <v>990</v>
      </c>
      <c r="C50" s="11" t="s">
        <v>278</v>
      </c>
      <c r="D50" s="11" t="s">
        <v>991</v>
      </c>
      <c r="E50" s="11" t="s">
        <v>280</v>
      </c>
      <c r="F50" s="11" t="s">
        <v>46</v>
      </c>
      <c r="G50" s="11" t="s">
        <v>276</v>
      </c>
      <c r="H50" s="11" t="s">
        <v>276</v>
      </c>
      <c r="I50" s="11" t="s">
        <v>281</v>
      </c>
      <c r="J50" s="11"/>
      <c r="K50" s="11"/>
    </row>
    <row r="51" s="2" customFormat="1" ht="42.75" spans="1:11">
      <c r="A51" s="10">
        <v>49</v>
      </c>
      <c r="B51" s="12" t="s">
        <v>990</v>
      </c>
      <c r="C51" s="11" t="s">
        <v>282</v>
      </c>
      <c r="D51" s="11" t="s">
        <v>992</v>
      </c>
      <c r="E51" s="11" t="s">
        <v>284</v>
      </c>
      <c r="F51" s="11" t="s">
        <v>46</v>
      </c>
      <c r="G51" s="11" t="s">
        <v>285</v>
      </c>
      <c r="H51" s="11" t="s">
        <v>285</v>
      </c>
      <c r="I51" s="11" t="s">
        <v>286</v>
      </c>
      <c r="J51" s="11"/>
      <c r="K51" s="11" t="s">
        <v>287</v>
      </c>
    </row>
    <row r="52" s="2" customFormat="1" ht="28.5" spans="1:13">
      <c r="A52" s="10">
        <v>50</v>
      </c>
      <c r="B52" s="11" t="s">
        <v>259</v>
      </c>
      <c r="C52" s="11" t="s">
        <v>288</v>
      </c>
      <c r="D52" s="11" t="s">
        <v>289</v>
      </c>
      <c r="E52" s="11" t="s">
        <v>290</v>
      </c>
      <c r="F52" s="11" t="s">
        <v>46</v>
      </c>
      <c r="G52" s="11" t="s">
        <v>291</v>
      </c>
      <c r="H52" s="11" t="s">
        <v>291</v>
      </c>
      <c r="I52" s="11" t="s">
        <v>292</v>
      </c>
      <c r="J52" s="11"/>
      <c r="K52" s="11"/>
      <c r="L52" s="17"/>
      <c r="M52" s="17"/>
    </row>
    <row r="53" s="2" customFormat="1" ht="28.5" spans="1:13">
      <c r="A53" s="10">
        <v>51</v>
      </c>
      <c r="B53" s="11" t="s">
        <v>259</v>
      </c>
      <c r="C53" s="11" t="s">
        <v>293</v>
      </c>
      <c r="D53" s="11" t="s">
        <v>294</v>
      </c>
      <c r="E53" s="11" t="s">
        <v>295</v>
      </c>
      <c r="F53" s="11" t="s">
        <v>46</v>
      </c>
      <c r="G53" s="11" t="s">
        <v>296</v>
      </c>
      <c r="H53" s="11" t="s">
        <v>296</v>
      </c>
      <c r="I53" s="11" t="s">
        <v>297</v>
      </c>
      <c r="J53" s="11"/>
      <c r="K53" s="11"/>
      <c r="L53" s="17"/>
      <c r="M53" s="17"/>
    </row>
    <row r="54" s="2" customFormat="1" ht="28.5" spans="1:13">
      <c r="A54" s="10">
        <v>52</v>
      </c>
      <c r="B54" s="11" t="s">
        <v>31</v>
      </c>
      <c r="C54" s="11" t="s">
        <v>298</v>
      </c>
      <c r="D54" s="11" t="s">
        <v>993</v>
      </c>
      <c r="E54" s="11" t="s">
        <v>300</v>
      </c>
      <c r="F54" s="11" t="s">
        <v>46</v>
      </c>
      <c r="G54" s="11" t="s">
        <v>301</v>
      </c>
      <c r="H54" s="11" t="s">
        <v>301</v>
      </c>
      <c r="I54" s="11" t="s">
        <v>302</v>
      </c>
      <c r="J54" s="11"/>
      <c r="K54" s="11"/>
      <c r="L54" s="17"/>
      <c r="M54" s="17"/>
    </row>
    <row r="55" s="2" customFormat="1" ht="28.5" spans="1:13">
      <c r="A55" s="10">
        <v>53</v>
      </c>
      <c r="B55" s="11" t="s">
        <v>31</v>
      </c>
      <c r="C55" s="11" t="s">
        <v>303</v>
      </c>
      <c r="D55" s="11" t="s">
        <v>994</v>
      </c>
      <c r="E55" s="11" t="s">
        <v>305</v>
      </c>
      <c r="F55" s="11" t="s">
        <v>46</v>
      </c>
      <c r="G55" s="11" t="s">
        <v>306</v>
      </c>
      <c r="H55" s="11" t="s">
        <v>306</v>
      </c>
      <c r="I55" s="11" t="s">
        <v>307</v>
      </c>
      <c r="J55" s="11"/>
      <c r="K55" s="11"/>
      <c r="L55" s="17"/>
      <c r="M55" s="17"/>
    </row>
    <row r="56" s="1" customFormat="1" ht="28.5" spans="1:13">
      <c r="A56" s="10">
        <v>54</v>
      </c>
      <c r="B56" s="11" t="s">
        <v>31</v>
      </c>
      <c r="C56" s="11" t="s">
        <v>308</v>
      </c>
      <c r="D56" s="11" t="s">
        <v>995</v>
      </c>
      <c r="E56" s="11" t="s">
        <v>310</v>
      </c>
      <c r="F56" s="11" t="s">
        <v>46</v>
      </c>
      <c r="G56" s="11" t="s">
        <v>311</v>
      </c>
      <c r="H56" s="11" t="s">
        <v>311</v>
      </c>
      <c r="I56" s="11" t="s">
        <v>312</v>
      </c>
      <c r="J56" s="11"/>
      <c r="K56" s="11"/>
      <c r="L56" s="4"/>
      <c r="M56" s="4"/>
    </row>
    <row r="57" s="1" customFormat="1" ht="28.5" spans="1:11">
      <c r="A57" s="10">
        <v>55</v>
      </c>
      <c r="B57" s="11" t="s">
        <v>259</v>
      </c>
      <c r="C57" s="11" t="s">
        <v>313</v>
      </c>
      <c r="D57" s="11" t="s">
        <v>314</v>
      </c>
      <c r="E57" s="11" t="s">
        <v>315</v>
      </c>
      <c r="F57" s="11" t="s">
        <v>46</v>
      </c>
      <c r="G57" s="11" t="s">
        <v>316</v>
      </c>
      <c r="H57" s="11" t="s">
        <v>316</v>
      </c>
      <c r="I57" s="11" t="s">
        <v>318</v>
      </c>
      <c r="J57" s="11"/>
      <c r="K57" s="11" t="s">
        <v>319</v>
      </c>
    </row>
    <row r="58" s="1" customFormat="1" ht="28.5" spans="1:11">
      <c r="A58" s="10">
        <v>56</v>
      </c>
      <c r="B58" s="11" t="s">
        <v>259</v>
      </c>
      <c r="C58" s="11" t="s">
        <v>320</v>
      </c>
      <c r="D58" s="11" t="s">
        <v>321</v>
      </c>
      <c r="E58" s="11" t="s">
        <v>322</v>
      </c>
      <c r="F58" s="11" t="s">
        <v>46</v>
      </c>
      <c r="G58" s="11" t="s">
        <v>323</v>
      </c>
      <c r="H58" s="11" t="s">
        <v>324</v>
      </c>
      <c r="I58" s="11" t="s">
        <v>325</v>
      </c>
      <c r="J58" s="11"/>
      <c r="K58" s="11" t="s">
        <v>326</v>
      </c>
    </row>
    <row r="59" s="1" customFormat="1" ht="28.5" spans="1:11">
      <c r="A59" s="10">
        <v>57</v>
      </c>
      <c r="B59" s="11" t="s">
        <v>31</v>
      </c>
      <c r="C59" s="11" t="s">
        <v>327</v>
      </c>
      <c r="D59" s="11" t="s">
        <v>996</v>
      </c>
      <c r="E59" s="11" t="s">
        <v>329</v>
      </c>
      <c r="F59" s="11" t="s">
        <v>46</v>
      </c>
      <c r="G59" s="11" t="s">
        <v>330</v>
      </c>
      <c r="H59" s="11" t="s">
        <v>330</v>
      </c>
      <c r="I59" s="11" t="s">
        <v>331</v>
      </c>
      <c r="J59" s="11"/>
      <c r="K59" s="11"/>
    </row>
    <row r="60" s="1" customFormat="1" ht="28.5" spans="1:11">
      <c r="A60" s="10">
        <v>58</v>
      </c>
      <c r="B60" s="11" t="s">
        <v>259</v>
      </c>
      <c r="C60" s="11" t="s">
        <v>332</v>
      </c>
      <c r="D60" s="11" t="s">
        <v>333</v>
      </c>
      <c r="E60" s="11" t="s">
        <v>107</v>
      </c>
      <c r="F60" s="11" t="s">
        <v>46</v>
      </c>
      <c r="G60" s="11" t="s">
        <v>334</v>
      </c>
      <c r="H60" s="11" t="s">
        <v>335</v>
      </c>
      <c r="I60" s="11"/>
      <c r="J60" s="11"/>
      <c r="K60" s="11"/>
    </row>
    <row r="61" s="1" customFormat="1" ht="28.5" spans="1:11">
      <c r="A61" s="10">
        <v>59</v>
      </c>
      <c r="B61" s="11" t="s">
        <v>36</v>
      </c>
      <c r="C61" s="11" t="s">
        <v>336</v>
      </c>
      <c r="D61" s="11" t="s">
        <v>337</v>
      </c>
      <c r="E61" s="11" t="s">
        <v>338</v>
      </c>
      <c r="F61" s="11" t="s">
        <v>46</v>
      </c>
      <c r="G61" s="11" t="s">
        <v>121</v>
      </c>
      <c r="H61" s="11" t="s">
        <v>339</v>
      </c>
      <c r="I61" s="11" t="s">
        <v>340</v>
      </c>
      <c r="J61" s="11"/>
      <c r="K61" s="11"/>
    </row>
    <row r="62" s="1" customFormat="1" ht="42.75" spans="1:11">
      <c r="A62" s="10">
        <v>60</v>
      </c>
      <c r="B62" s="11" t="s">
        <v>36</v>
      </c>
      <c r="C62" s="11" t="s">
        <v>341</v>
      </c>
      <c r="D62" s="11" t="s">
        <v>342</v>
      </c>
      <c r="E62" s="11" t="s">
        <v>178</v>
      </c>
      <c r="F62" s="11" t="s">
        <v>46</v>
      </c>
      <c r="G62" s="11" t="s">
        <v>121</v>
      </c>
      <c r="H62" s="11" t="s">
        <v>339</v>
      </c>
      <c r="I62" s="11" t="s">
        <v>343</v>
      </c>
      <c r="J62" s="11" t="s">
        <v>344</v>
      </c>
      <c r="K62" s="11" t="s">
        <v>345</v>
      </c>
    </row>
    <row r="63" s="1" customFormat="1" ht="28.5" spans="1:11">
      <c r="A63" s="10">
        <v>61</v>
      </c>
      <c r="B63" s="12" t="s">
        <v>997</v>
      </c>
      <c r="C63" s="11" t="s">
        <v>346</v>
      </c>
      <c r="D63" s="11" t="s">
        <v>998</v>
      </c>
      <c r="E63" s="11" t="s">
        <v>348</v>
      </c>
      <c r="F63" s="11" t="s">
        <v>46</v>
      </c>
      <c r="G63" s="11" t="s">
        <v>349</v>
      </c>
      <c r="H63" s="11" t="s">
        <v>349</v>
      </c>
      <c r="I63" s="11" t="s">
        <v>350</v>
      </c>
      <c r="J63" s="11"/>
      <c r="K63" s="11" t="s">
        <v>351</v>
      </c>
    </row>
    <row r="64" s="1" customFormat="1" ht="42.75" spans="1:13">
      <c r="A64" s="10">
        <v>62</v>
      </c>
      <c r="B64" s="14" t="s">
        <v>999</v>
      </c>
      <c r="C64" s="13" t="s">
        <v>352</v>
      </c>
      <c r="D64" s="13" t="s">
        <v>1000</v>
      </c>
      <c r="E64" s="13" t="s">
        <v>214</v>
      </c>
      <c r="F64" s="13" t="s">
        <v>46</v>
      </c>
      <c r="G64" s="13" t="s">
        <v>354</v>
      </c>
      <c r="H64" s="13" t="s">
        <v>355</v>
      </c>
      <c r="I64" s="13" t="s">
        <v>356</v>
      </c>
      <c r="J64" s="13"/>
      <c r="K64" s="13" t="s">
        <v>357</v>
      </c>
      <c r="L64" s="4"/>
      <c r="M64" s="4"/>
    </row>
    <row r="65" s="1" customFormat="1" ht="99.75" spans="1:13">
      <c r="A65" s="10">
        <v>63</v>
      </c>
      <c r="B65" s="14" t="s">
        <v>999</v>
      </c>
      <c r="C65" s="13" t="s">
        <v>358</v>
      </c>
      <c r="D65" s="13" t="s">
        <v>1001</v>
      </c>
      <c r="E65" s="13" t="s">
        <v>214</v>
      </c>
      <c r="F65" s="13" t="s">
        <v>46</v>
      </c>
      <c r="G65" s="13" t="s">
        <v>360</v>
      </c>
      <c r="H65" s="13" t="s">
        <v>361</v>
      </c>
      <c r="I65" s="13" t="s">
        <v>362</v>
      </c>
      <c r="J65" s="13"/>
      <c r="K65" s="13" t="s">
        <v>363</v>
      </c>
      <c r="L65" s="4"/>
      <c r="M65" s="4"/>
    </row>
    <row r="66" s="1" customFormat="1" ht="85.5" spans="1:11">
      <c r="A66" s="10">
        <v>64</v>
      </c>
      <c r="B66" s="13" t="s">
        <v>36</v>
      </c>
      <c r="C66" s="13" t="s">
        <v>364</v>
      </c>
      <c r="D66" s="13" t="s">
        <v>365</v>
      </c>
      <c r="E66" s="13" t="s">
        <v>366</v>
      </c>
      <c r="F66" s="13" t="s">
        <v>46</v>
      </c>
      <c r="G66" s="13" t="s">
        <v>367</v>
      </c>
      <c r="H66" s="13" t="s">
        <v>368</v>
      </c>
      <c r="I66" s="13" t="s">
        <v>369</v>
      </c>
      <c r="J66" s="13"/>
      <c r="K66" s="13" t="s">
        <v>370</v>
      </c>
    </row>
    <row r="67" s="1" customFormat="1" ht="28.5" spans="1:11">
      <c r="A67" s="10">
        <v>65</v>
      </c>
      <c r="B67" s="18" t="s">
        <v>371</v>
      </c>
      <c r="C67" s="18" t="s">
        <v>372</v>
      </c>
      <c r="D67" s="18" t="s">
        <v>373</v>
      </c>
      <c r="E67" s="18" t="s">
        <v>374</v>
      </c>
      <c r="F67" s="11" t="s">
        <v>46</v>
      </c>
      <c r="G67" s="18" t="s">
        <v>121</v>
      </c>
      <c r="H67" s="18" t="s">
        <v>221</v>
      </c>
      <c r="I67" s="18" t="s">
        <v>375</v>
      </c>
      <c r="J67" s="18"/>
      <c r="K67" s="11"/>
    </row>
    <row r="68" s="1" customFormat="1" ht="28.5" spans="1:11">
      <c r="A68" s="10">
        <v>66</v>
      </c>
      <c r="B68" s="11" t="s">
        <v>371</v>
      </c>
      <c r="C68" s="11" t="s">
        <v>376</v>
      </c>
      <c r="D68" s="11" t="s">
        <v>377</v>
      </c>
      <c r="E68" s="11" t="s">
        <v>378</v>
      </c>
      <c r="F68" s="11" t="s">
        <v>46</v>
      </c>
      <c r="G68" s="11" t="s">
        <v>379</v>
      </c>
      <c r="H68" s="11" t="s">
        <v>379</v>
      </c>
      <c r="I68" s="11" t="s">
        <v>380</v>
      </c>
      <c r="J68" s="11"/>
      <c r="K68" s="11"/>
    </row>
    <row r="69" s="1" customFormat="1" ht="28.5" spans="1:11">
      <c r="A69" s="10">
        <v>67</v>
      </c>
      <c r="B69" s="11" t="s">
        <v>371</v>
      </c>
      <c r="C69" s="11" t="s">
        <v>381</v>
      </c>
      <c r="D69" s="11" t="s">
        <v>382</v>
      </c>
      <c r="E69" s="11" t="s">
        <v>383</v>
      </c>
      <c r="F69" s="11" t="s">
        <v>46</v>
      </c>
      <c r="G69" s="11" t="s">
        <v>384</v>
      </c>
      <c r="H69" s="11" t="s">
        <v>384</v>
      </c>
      <c r="I69" s="11" t="s">
        <v>385</v>
      </c>
      <c r="J69" s="11"/>
      <c r="K69" s="11"/>
    </row>
    <row r="70" s="1" customFormat="1" ht="57" spans="1:13">
      <c r="A70" s="10">
        <v>68</v>
      </c>
      <c r="B70" s="11" t="s">
        <v>371</v>
      </c>
      <c r="C70" s="11" t="s">
        <v>386</v>
      </c>
      <c r="D70" s="11" t="s">
        <v>387</v>
      </c>
      <c r="E70" s="11" t="s">
        <v>388</v>
      </c>
      <c r="F70" s="11" t="s">
        <v>46</v>
      </c>
      <c r="G70" s="11" t="s">
        <v>389</v>
      </c>
      <c r="H70" s="11" t="s">
        <v>389</v>
      </c>
      <c r="I70" s="11" t="s">
        <v>390</v>
      </c>
      <c r="J70" s="11"/>
      <c r="K70" s="11" t="s">
        <v>391</v>
      </c>
      <c r="L70" s="4"/>
      <c r="M70" s="4"/>
    </row>
    <row r="71" s="1" customFormat="1" ht="28.5" spans="1:13">
      <c r="A71" s="10">
        <v>69</v>
      </c>
      <c r="B71" s="11" t="s">
        <v>371</v>
      </c>
      <c r="C71" s="11" t="s">
        <v>392</v>
      </c>
      <c r="D71" s="11" t="s">
        <v>393</v>
      </c>
      <c r="E71" s="11" t="s">
        <v>394</v>
      </c>
      <c r="F71" s="11" t="s">
        <v>46</v>
      </c>
      <c r="G71" s="11" t="s">
        <v>395</v>
      </c>
      <c r="H71" s="11" t="s">
        <v>395</v>
      </c>
      <c r="I71" s="11" t="s">
        <v>396</v>
      </c>
      <c r="J71" s="11"/>
      <c r="K71" s="11"/>
      <c r="L71" s="4"/>
      <c r="M71" s="4"/>
    </row>
    <row r="72" s="1" customFormat="1" ht="28.5" spans="1:13">
      <c r="A72" s="10">
        <v>70</v>
      </c>
      <c r="B72" s="11" t="s">
        <v>371</v>
      </c>
      <c r="C72" s="11" t="s">
        <v>397</v>
      </c>
      <c r="D72" s="11" t="s">
        <v>398</v>
      </c>
      <c r="E72" s="11" t="s">
        <v>399</v>
      </c>
      <c r="F72" s="11" t="s">
        <v>46</v>
      </c>
      <c r="G72" s="11" t="s">
        <v>400</v>
      </c>
      <c r="H72" s="11" t="s">
        <v>400</v>
      </c>
      <c r="I72" s="11" t="s">
        <v>401</v>
      </c>
      <c r="J72" s="11"/>
      <c r="K72" s="11"/>
      <c r="L72" s="4"/>
      <c r="M72" s="4"/>
    </row>
    <row r="73" s="1" customFormat="1" ht="28.5" spans="1:13">
      <c r="A73" s="10">
        <v>71</v>
      </c>
      <c r="B73" s="11" t="s">
        <v>371</v>
      </c>
      <c r="C73" s="11" t="s">
        <v>402</v>
      </c>
      <c r="D73" s="11" t="s">
        <v>403</v>
      </c>
      <c r="E73" s="11" t="s">
        <v>404</v>
      </c>
      <c r="F73" s="11" t="s">
        <v>46</v>
      </c>
      <c r="G73" s="11" t="s">
        <v>405</v>
      </c>
      <c r="H73" s="11" t="s">
        <v>405</v>
      </c>
      <c r="I73" s="11" t="s">
        <v>307</v>
      </c>
      <c r="J73" s="11"/>
      <c r="K73" s="11"/>
      <c r="L73" s="4"/>
      <c r="M73" s="4"/>
    </row>
    <row r="74" s="1" customFormat="1" ht="28.5" spans="1:11">
      <c r="A74" s="19">
        <v>72</v>
      </c>
      <c r="B74" s="20" t="s">
        <v>42</v>
      </c>
      <c r="C74" s="20" t="s">
        <v>406</v>
      </c>
      <c r="D74" s="20" t="s">
        <v>407</v>
      </c>
      <c r="E74" s="20" t="s">
        <v>408</v>
      </c>
      <c r="F74" s="20" t="s">
        <v>409</v>
      </c>
      <c r="G74" s="20" t="s">
        <v>47</v>
      </c>
      <c r="H74" s="20" t="s">
        <v>48</v>
      </c>
      <c r="I74" s="20" t="s">
        <v>410</v>
      </c>
      <c r="J74" s="20"/>
      <c r="K74" s="20" t="s">
        <v>411</v>
      </c>
    </row>
    <row r="75" s="1" customFormat="1" ht="28.5" spans="1:11">
      <c r="A75" s="19">
        <v>73</v>
      </c>
      <c r="B75" s="20" t="s">
        <v>117</v>
      </c>
      <c r="C75" s="20" t="s">
        <v>412</v>
      </c>
      <c r="D75" s="20" t="s">
        <v>413</v>
      </c>
      <c r="E75" s="20" t="s">
        <v>414</v>
      </c>
      <c r="F75" s="20" t="s">
        <v>409</v>
      </c>
      <c r="G75" s="20" t="s">
        <v>415</v>
      </c>
      <c r="H75" s="20" t="s">
        <v>415</v>
      </c>
      <c r="I75" s="20"/>
      <c r="J75" s="20"/>
      <c r="K75" s="20" t="s">
        <v>416</v>
      </c>
    </row>
    <row r="76" s="1" customFormat="1" ht="42.75" spans="1:13">
      <c r="A76" s="19">
        <v>74</v>
      </c>
      <c r="B76" s="20" t="s">
        <v>259</v>
      </c>
      <c r="C76" s="20" t="s">
        <v>417</v>
      </c>
      <c r="D76" s="20" t="s">
        <v>418</v>
      </c>
      <c r="E76" s="20" t="s">
        <v>419</v>
      </c>
      <c r="F76" s="20" t="s">
        <v>409</v>
      </c>
      <c r="G76" s="20" t="s">
        <v>334</v>
      </c>
      <c r="H76" s="20" t="s">
        <v>420</v>
      </c>
      <c r="I76" s="20"/>
      <c r="J76" s="20"/>
      <c r="K76" s="20" t="s">
        <v>421</v>
      </c>
      <c r="L76" s="4"/>
      <c r="M76" s="4"/>
    </row>
    <row r="77" s="1" customFormat="1" ht="28.5" spans="1:11">
      <c r="A77" s="19">
        <v>75</v>
      </c>
      <c r="B77" s="20" t="s">
        <v>31</v>
      </c>
      <c r="C77" s="20" t="s">
        <v>422</v>
      </c>
      <c r="D77" s="20" t="s">
        <v>423</v>
      </c>
      <c r="E77" s="20" t="s">
        <v>424</v>
      </c>
      <c r="F77" s="20" t="s">
        <v>409</v>
      </c>
      <c r="G77" s="20" t="s">
        <v>121</v>
      </c>
      <c r="H77" s="20" t="s">
        <v>339</v>
      </c>
      <c r="I77" s="20" t="s">
        <v>425</v>
      </c>
      <c r="J77" s="20"/>
      <c r="K77" s="20" t="s">
        <v>426</v>
      </c>
    </row>
    <row r="78" s="1" customFormat="1" ht="28.5" spans="1:11">
      <c r="A78" s="19">
        <v>76</v>
      </c>
      <c r="B78" s="20" t="s">
        <v>371</v>
      </c>
      <c r="C78" s="20" t="s">
        <v>427</v>
      </c>
      <c r="D78" s="20" t="s">
        <v>428</v>
      </c>
      <c r="E78" s="20" t="s">
        <v>429</v>
      </c>
      <c r="F78" s="20" t="s">
        <v>409</v>
      </c>
      <c r="G78" s="20" t="s">
        <v>430</v>
      </c>
      <c r="H78" s="20" t="s">
        <v>430</v>
      </c>
      <c r="I78" s="20" t="s">
        <v>431</v>
      </c>
      <c r="J78" s="20"/>
      <c r="K78" s="20"/>
    </row>
    <row r="79" s="1" customFormat="1" ht="57" spans="1:11">
      <c r="A79" s="21">
        <v>77</v>
      </c>
      <c r="B79" s="22" t="s">
        <v>42</v>
      </c>
      <c r="C79" s="22" t="s">
        <v>1002</v>
      </c>
      <c r="D79" s="22" t="s">
        <v>1003</v>
      </c>
      <c r="E79" s="22" t="s">
        <v>1004</v>
      </c>
      <c r="F79" s="22" t="s">
        <v>435</v>
      </c>
      <c r="G79" s="22" t="s">
        <v>47</v>
      </c>
      <c r="H79" s="22" t="s">
        <v>48</v>
      </c>
      <c r="I79" s="22" t="s">
        <v>1005</v>
      </c>
      <c r="J79" s="22"/>
      <c r="K79" s="22" t="s">
        <v>1006</v>
      </c>
    </row>
    <row r="80" s="1" customFormat="1" ht="28.5" spans="1:11">
      <c r="A80" s="21">
        <v>78</v>
      </c>
      <c r="B80" s="22" t="s">
        <v>42</v>
      </c>
      <c r="C80" s="22" t="s">
        <v>432</v>
      </c>
      <c r="D80" s="22" t="s">
        <v>433</v>
      </c>
      <c r="E80" s="22" t="s">
        <v>434</v>
      </c>
      <c r="F80" s="22" t="s">
        <v>435</v>
      </c>
      <c r="G80" s="22" t="s">
        <v>436</v>
      </c>
      <c r="H80" s="22" t="s">
        <v>436</v>
      </c>
      <c r="I80" s="22" t="s">
        <v>437</v>
      </c>
      <c r="J80" s="22"/>
      <c r="K80" s="22"/>
    </row>
    <row r="81" s="1" customFormat="1" ht="42.75" spans="1:11">
      <c r="A81" s="21">
        <v>79</v>
      </c>
      <c r="B81" s="22" t="s">
        <v>42</v>
      </c>
      <c r="C81" s="22" t="s">
        <v>438</v>
      </c>
      <c r="D81" s="22" t="s">
        <v>439</v>
      </c>
      <c r="E81" s="22" t="s">
        <v>440</v>
      </c>
      <c r="F81" s="22" t="s">
        <v>435</v>
      </c>
      <c r="G81" s="22" t="s">
        <v>436</v>
      </c>
      <c r="H81" s="22" t="s">
        <v>436</v>
      </c>
      <c r="I81" s="22" t="s">
        <v>441</v>
      </c>
      <c r="J81" s="22"/>
      <c r="K81" s="22" t="s">
        <v>442</v>
      </c>
    </row>
    <row r="82" s="1" customFormat="1" ht="57" spans="1:11">
      <c r="A82" s="21">
        <v>80</v>
      </c>
      <c r="B82" s="22" t="s">
        <v>42</v>
      </c>
      <c r="C82" s="22" t="s">
        <v>443</v>
      </c>
      <c r="D82" s="22" t="s">
        <v>444</v>
      </c>
      <c r="E82" s="22" t="s">
        <v>445</v>
      </c>
      <c r="F82" s="22" t="s">
        <v>435</v>
      </c>
      <c r="G82" s="22" t="s">
        <v>446</v>
      </c>
      <c r="H82" s="22" t="s">
        <v>446</v>
      </c>
      <c r="I82" s="22" t="s">
        <v>447</v>
      </c>
      <c r="J82" s="22"/>
      <c r="K82" s="22" t="s">
        <v>448</v>
      </c>
    </row>
    <row r="83" s="1" customFormat="1" ht="28.5" spans="1:11">
      <c r="A83" s="21">
        <v>81</v>
      </c>
      <c r="B83" s="22" t="s">
        <v>42</v>
      </c>
      <c r="C83" s="22" t="s">
        <v>449</v>
      </c>
      <c r="D83" s="22" t="s">
        <v>450</v>
      </c>
      <c r="E83" s="22" t="s">
        <v>451</v>
      </c>
      <c r="F83" s="22" t="s">
        <v>435</v>
      </c>
      <c r="G83" s="22" t="s">
        <v>452</v>
      </c>
      <c r="H83" s="22" t="s">
        <v>452</v>
      </c>
      <c r="I83" s="22" t="s">
        <v>453</v>
      </c>
      <c r="J83" s="22"/>
      <c r="K83" s="22" t="s">
        <v>454</v>
      </c>
    </row>
    <row r="84" s="1" customFormat="1" ht="99.75" spans="1:11">
      <c r="A84" s="21">
        <v>82</v>
      </c>
      <c r="B84" s="22" t="s">
        <v>42</v>
      </c>
      <c r="C84" s="22" t="s">
        <v>455</v>
      </c>
      <c r="D84" s="22" t="s">
        <v>456</v>
      </c>
      <c r="E84" s="22" t="s">
        <v>457</v>
      </c>
      <c r="F84" s="22" t="s">
        <v>435</v>
      </c>
      <c r="G84" s="22" t="s">
        <v>76</v>
      </c>
      <c r="H84" s="22" t="s">
        <v>76</v>
      </c>
      <c r="I84" s="22" t="s">
        <v>458</v>
      </c>
      <c r="J84" s="22"/>
      <c r="K84" s="22" t="s">
        <v>459</v>
      </c>
    </row>
    <row r="85" s="1" customFormat="1" ht="71.25" spans="1:11">
      <c r="A85" s="21">
        <v>83</v>
      </c>
      <c r="B85" s="22" t="s">
        <v>42</v>
      </c>
      <c r="C85" s="22" t="s">
        <v>1007</v>
      </c>
      <c r="D85" s="22" t="s">
        <v>1008</v>
      </c>
      <c r="E85" s="22" t="s">
        <v>1009</v>
      </c>
      <c r="F85" s="22" t="s">
        <v>435</v>
      </c>
      <c r="G85" s="22" t="s">
        <v>82</v>
      </c>
      <c r="H85" s="22" t="s">
        <v>82</v>
      </c>
      <c r="I85" s="22" t="s">
        <v>1010</v>
      </c>
      <c r="J85" s="22" t="s">
        <v>344</v>
      </c>
      <c r="K85" s="22" t="s">
        <v>1011</v>
      </c>
    </row>
    <row r="86" s="1" customFormat="1" ht="28.5" spans="1:11">
      <c r="A86" s="21">
        <v>84</v>
      </c>
      <c r="B86" s="22" t="s">
        <v>42</v>
      </c>
      <c r="C86" s="22" t="s">
        <v>460</v>
      </c>
      <c r="D86" s="22" t="s">
        <v>461</v>
      </c>
      <c r="E86" s="22" t="s">
        <v>462</v>
      </c>
      <c r="F86" s="22" t="s">
        <v>435</v>
      </c>
      <c r="G86" s="22" t="s">
        <v>463</v>
      </c>
      <c r="H86" s="22" t="s">
        <v>463</v>
      </c>
      <c r="I86" s="22" t="s">
        <v>465</v>
      </c>
      <c r="J86" s="22"/>
      <c r="K86" s="22" t="s">
        <v>466</v>
      </c>
    </row>
    <row r="87" s="1" customFormat="1" ht="42.75" spans="1:11">
      <c r="A87" s="21">
        <v>85</v>
      </c>
      <c r="B87" s="22" t="s">
        <v>42</v>
      </c>
      <c r="C87" s="22" t="s">
        <v>467</v>
      </c>
      <c r="D87" s="22" t="s">
        <v>468</v>
      </c>
      <c r="E87" s="22" t="s">
        <v>469</v>
      </c>
      <c r="F87" s="22" t="s">
        <v>435</v>
      </c>
      <c r="G87" s="22" t="s">
        <v>470</v>
      </c>
      <c r="H87" s="22" t="s">
        <v>470</v>
      </c>
      <c r="I87" s="22" t="s">
        <v>471</v>
      </c>
      <c r="J87" s="22"/>
      <c r="K87" s="22" t="s">
        <v>472</v>
      </c>
    </row>
    <row r="88" s="1" customFormat="1" ht="99.75" spans="1:11">
      <c r="A88" s="21">
        <v>86</v>
      </c>
      <c r="B88" s="22" t="s">
        <v>42</v>
      </c>
      <c r="C88" s="22" t="s">
        <v>473</v>
      </c>
      <c r="D88" s="22" t="s">
        <v>474</v>
      </c>
      <c r="E88" s="22" t="s">
        <v>475</v>
      </c>
      <c r="F88" s="22" t="s">
        <v>435</v>
      </c>
      <c r="G88" s="22" t="s">
        <v>476</v>
      </c>
      <c r="H88" s="22" t="s">
        <v>476</v>
      </c>
      <c r="I88" s="22" t="s">
        <v>477</v>
      </c>
      <c r="J88" s="22"/>
      <c r="K88" s="22" t="s">
        <v>478</v>
      </c>
    </row>
    <row r="89" s="1" customFormat="1" ht="57" spans="1:11">
      <c r="A89" s="21">
        <v>87</v>
      </c>
      <c r="B89" s="22" t="s">
        <v>42</v>
      </c>
      <c r="C89" s="22" t="s">
        <v>479</v>
      </c>
      <c r="D89" s="22" t="s">
        <v>480</v>
      </c>
      <c r="E89" s="22" t="s">
        <v>469</v>
      </c>
      <c r="F89" s="22" t="s">
        <v>435</v>
      </c>
      <c r="G89" s="22" t="s">
        <v>481</v>
      </c>
      <c r="H89" s="22" t="s">
        <v>482</v>
      </c>
      <c r="I89" s="22" t="s">
        <v>483</v>
      </c>
      <c r="J89" s="22"/>
      <c r="K89" s="22" t="s">
        <v>484</v>
      </c>
    </row>
    <row r="90" s="1" customFormat="1" ht="28.5" spans="1:11">
      <c r="A90" s="21">
        <v>88</v>
      </c>
      <c r="B90" s="22" t="s">
        <v>42</v>
      </c>
      <c r="C90" s="22" t="s">
        <v>485</v>
      </c>
      <c r="D90" s="22" t="s">
        <v>486</v>
      </c>
      <c r="E90" s="22" t="s">
        <v>475</v>
      </c>
      <c r="F90" s="22" t="s">
        <v>435</v>
      </c>
      <c r="G90" s="22" t="s">
        <v>487</v>
      </c>
      <c r="H90" s="22" t="s">
        <v>487</v>
      </c>
      <c r="I90" s="22" t="s">
        <v>488</v>
      </c>
      <c r="J90" s="22"/>
      <c r="K90" s="22"/>
    </row>
    <row r="91" s="1" customFormat="1" ht="42.75" spans="1:11">
      <c r="A91" s="21">
        <v>89</v>
      </c>
      <c r="B91" s="22" t="s">
        <v>42</v>
      </c>
      <c r="C91" s="22" t="s">
        <v>489</v>
      </c>
      <c r="D91" s="22" t="s">
        <v>490</v>
      </c>
      <c r="E91" s="22" t="s">
        <v>491</v>
      </c>
      <c r="F91" s="22" t="s">
        <v>435</v>
      </c>
      <c r="G91" s="22" t="s">
        <v>492</v>
      </c>
      <c r="H91" s="22" t="s">
        <v>492</v>
      </c>
      <c r="I91" s="22" t="s">
        <v>493</v>
      </c>
      <c r="J91" s="22"/>
      <c r="K91" s="22" t="s">
        <v>494</v>
      </c>
    </row>
    <row r="92" s="1" customFormat="1" ht="28.5" spans="1:11">
      <c r="A92" s="21">
        <v>90</v>
      </c>
      <c r="B92" s="22" t="s">
        <v>117</v>
      </c>
      <c r="C92" s="22" t="s">
        <v>1012</v>
      </c>
      <c r="D92" s="22" t="s">
        <v>1013</v>
      </c>
      <c r="E92" s="22" t="s">
        <v>1014</v>
      </c>
      <c r="F92" s="22" t="s">
        <v>435</v>
      </c>
      <c r="G92" s="22" t="s">
        <v>498</v>
      </c>
      <c r="H92" s="22" t="s">
        <v>499</v>
      </c>
      <c r="I92" s="22" t="s">
        <v>1015</v>
      </c>
      <c r="J92" s="22"/>
      <c r="K92" s="22"/>
    </row>
    <row r="93" s="1" customFormat="1" ht="42.75" spans="1:11">
      <c r="A93" s="21">
        <v>91</v>
      </c>
      <c r="B93" s="23" t="s">
        <v>969</v>
      </c>
      <c r="C93" s="22" t="s">
        <v>495</v>
      </c>
      <c r="D93" s="22" t="s">
        <v>1016</v>
      </c>
      <c r="E93" s="22" t="s">
        <v>497</v>
      </c>
      <c r="F93" s="22" t="s">
        <v>435</v>
      </c>
      <c r="G93" s="22" t="s">
        <v>498</v>
      </c>
      <c r="H93" s="22" t="s">
        <v>499</v>
      </c>
      <c r="I93" s="22" t="s">
        <v>500</v>
      </c>
      <c r="J93" s="24"/>
      <c r="K93" s="22" t="s">
        <v>501</v>
      </c>
    </row>
    <row r="94" s="1" customFormat="1" ht="28.5" spans="1:11">
      <c r="A94" s="21">
        <v>92</v>
      </c>
      <c r="B94" s="23" t="s">
        <v>969</v>
      </c>
      <c r="C94" s="22" t="s">
        <v>1017</v>
      </c>
      <c r="D94" s="22" t="s">
        <v>1018</v>
      </c>
      <c r="E94" s="22" t="s">
        <v>1019</v>
      </c>
      <c r="F94" s="22" t="s">
        <v>435</v>
      </c>
      <c r="G94" s="22" t="s">
        <v>498</v>
      </c>
      <c r="H94" s="22" t="s">
        <v>499</v>
      </c>
      <c r="I94" s="22" t="s">
        <v>1020</v>
      </c>
      <c r="J94" s="24"/>
      <c r="K94" s="22"/>
    </row>
    <row r="95" s="1" customFormat="1" ht="28.5" spans="1:11">
      <c r="A95" s="21">
        <v>93</v>
      </c>
      <c r="B95" s="22" t="s">
        <v>117</v>
      </c>
      <c r="C95" s="22" t="s">
        <v>502</v>
      </c>
      <c r="D95" s="22" t="s">
        <v>503</v>
      </c>
      <c r="E95" s="22" t="s">
        <v>504</v>
      </c>
      <c r="F95" s="22" t="s">
        <v>435</v>
      </c>
      <c r="G95" s="22" t="s">
        <v>505</v>
      </c>
      <c r="H95" s="22" t="s">
        <v>505</v>
      </c>
      <c r="I95" s="22" t="s">
        <v>506</v>
      </c>
      <c r="J95" s="24"/>
      <c r="K95" s="22"/>
    </row>
    <row r="96" s="1" customFormat="1" ht="28.5" spans="1:11">
      <c r="A96" s="21">
        <v>94</v>
      </c>
      <c r="B96" s="22" t="s">
        <v>117</v>
      </c>
      <c r="C96" s="22" t="s">
        <v>507</v>
      </c>
      <c r="D96" s="22" t="s">
        <v>508</v>
      </c>
      <c r="E96" s="22" t="s">
        <v>509</v>
      </c>
      <c r="F96" s="22" t="s">
        <v>435</v>
      </c>
      <c r="G96" s="22" t="s">
        <v>510</v>
      </c>
      <c r="H96" s="22" t="s">
        <v>510</v>
      </c>
      <c r="I96" s="22" t="s">
        <v>511</v>
      </c>
      <c r="J96" s="24"/>
      <c r="K96" s="22"/>
    </row>
    <row r="97" s="1" customFormat="1" ht="28.5" spans="1:11">
      <c r="A97" s="21">
        <v>95</v>
      </c>
      <c r="B97" s="23" t="s">
        <v>969</v>
      </c>
      <c r="C97" s="22" t="s">
        <v>512</v>
      </c>
      <c r="D97" s="22" t="s">
        <v>1021</v>
      </c>
      <c r="E97" s="22" t="s">
        <v>514</v>
      </c>
      <c r="F97" s="22" t="s">
        <v>435</v>
      </c>
      <c r="G97" s="22" t="s">
        <v>515</v>
      </c>
      <c r="H97" s="22" t="s">
        <v>515</v>
      </c>
      <c r="I97" s="22" t="s">
        <v>516</v>
      </c>
      <c r="J97" s="24"/>
      <c r="K97" s="22"/>
    </row>
    <row r="98" s="1" customFormat="1" ht="28.5" spans="1:11">
      <c r="A98" s="21">
        <v>96</v>
      </c>
      <c r="B98" s="23" t="s">
        <v>969</v>
      </c>
      <c r="C98" s="22" t="s">
        <v>517</v>
      </c>
      <c r="D98" s="22" t="s">
        <v>1022</v>
      </c>
      <c r="E98" s="22" t="s">
        <v>519</v>
      </c>
      <c r="F98" s="22" t="s">
        <v>435</v>
      </c>
      <c r="G98" s="22" t="s">
        <v>520</v>
      </c>
      <c r="H98" s="22" t="s">
        <v>520</v>
      </c>
      <c r="I98" s="22" t="s">
        <v>521</v>
      </c>
      <c r="J98" s="24"/>
      <c r="K98" s="22"/>
    </row>
    <row r="99" s="1" customFormat="1" ht="28.5" spans="1:11">
      <c r="A99" s="21">
        <v>97</v>
      </c>
      <c r="B99" s="23" t="s">
        <v>969</v>
      </c>
      <c r="C99" s="22" t="s">
        <v>522</v>
      </c>
      <c r="D99" s="22" t="s">
        <v>1023</v>
      </c>
      <c r="E99" s="22" t="s">
        <v>509</v>
      </c>
      <c r="F99" s="22" t="s">
        <v>435</v>
      </c>
      <c r="G99" s="22" t="s">
        <v>524</v>
      </c>
      <c r="H99" s="22" t="s">
        <v>524</v>
      </c>
      <c r="I99" s="22" t="s">
        <v>525</v>
      </c>
      <c r="J99" s="24"/>
      <c r="K99" s="22"/>
    </row>
    <row r="100" s="1" customFormat="1" ht="42.75" spans="1:11">
      <c r="A100" s="21">
        <v>98</v>
      </c>
      <c r="B100" s="23" t="s">
        <v>969</v>
      </c>
      <c r="C100" s="22" t="s">
        <v>526</v>
      </c>
      <c r="D100" s="22" t="s">
        <v>1024</v>
      </c>
      <c r="E100" s="22" t="s">
        <v>509</v>
      </c>
      <c r="F100" s="22" t="s">
        <v>435</v>
      </c>
      <c r="G100" s="22" t="s">
        <v>528</v>
      </c>
      <c r="H100" s="22" t="s">
        <v>528</v>
      </c>
      <c r="I100" s="22" t="s">
        <v>529</v>
      </c>
      <c r="J100" s="24"/>
      <c r="K100" s="22"/>
    </row>
    <row r="101" s="1" customFormat="1" ht="28.5" spans="1:11">
      <c r="A101" s="21">
        <v>99</v>
      </c>
      <c r="B101" s="23" t="s">
        <v>969</v>
      </c>
      <c r="C101" s="22" t="s">
        <v>530</v>
      </c>
      <c r="D101" s="22" t="s">
        <v>1025</v>
      </c>
      <c r="E101" s="22" t="s">
        <v>532</v>
      </c>
      <c r="F101" s="22" t="s">
        <v>435</v>
      </c>
      <c r="G101" s="22" t="s">
        <v>533</v>
      </c>
      <c r="H101" s="22" t="s">
        <v>533</v>
      </c>
      <c r="I101" s="22" t="s">
        <v>534</v>
      </c>
      <c r="J101" s="24"/>
      <c r="K101" s="22"/>
    </row>
    <row r="102" s="1" customFormat="1" ht="42.75" spans="1:11">
      <c r="A102" s="21">
        <v>100</v>
      </c>
      <c r="B102" s="22" t="s">
        <v>117</v>
      </c>
      <c r="C102" s="22" t="s">
        <v>535</v>
      </c>
      <c r="D102" s="22" t="s">
        <v>536</v>
      </c>
      <c r="E102" s="22" t="s">
        <v>537</v>
      </c>
      <c r="F102" s="22" t="s">
        <v>435</v>
      </c>
      <c r="G102" s="22" t="s">
        <v>415</v>
      </c>
      <c r="H102" s="22" t="s">
        <v>415</v>
      </c>
      <c r="I102" s="22" t="s">
        <v>538</v>
      </c>
      <c r="J102" s="24"/>
      <c r="K102" s="22" t="s">
        <v>539</v>
      </c>
    </row>
    <row r="103" s="1" customFormat="1" ht="28.5" spans="1:11">
      <c r="A103" s="21">
        <v>101</v>
      </c>
      <c r="B103" s="22" t="s">
        <v>117</v>
      </c>
      <c r="C103" s="22" t="s">
        <v>540</v>
      </c>
      <c r="D103" s="22" t="s">
        <v>1026</v>
      </c>
      <c r="E103" s="22" t="s">
        <v>542</v>
      </c>
      <c r="F103" s="22" t="s">
        <v>435</v>
      </c>
      <c r="G103" s="22" t="s">
        <v>415</v>
      </c>
      <c r="H103" s="22" t="s">
        <v>415</v>
      </c>
      <c r="I103" s="22" t="s">
        <v>543</v>
      </c>
      <c r="J103" s="24"/>
      <c r="K103" s="22"/>
    </row>
    <row r="104" s="1" customFormat="1" ht="28.5" spans="1:11">
      <c r="A104" s="21">
        <v>102</v>
      </c>
      <c r="B104" s="22" t="s">
        <v>117</v>
      </c>
      <c r="C104" s="22" t="s">
        <v>544</v>
      </c>
      <c r="D104" s="22" t="s">
        <v>1027</v>
      </c>
      <c r="E104" s="22" t="s">
        <v>546</v>
      </c>
      <c r="F104" s="22" t="s">
        <v>435</v>
      </c>
      <c r="G104" s="22" t="s">
        <v>547</v>
      </c>
      <c r="H104" s="22" t="s">
        <v>547</v>
      </c>
      <c r="I104" s="22" t="s">
        <v>548</v>
      </c>
      <c r="J104" s="24"/>
      <c r="K104" s="22"/>
    </row>
    <row r="105" s="1" customFormat="1" ht="28.5" spans="1:11">
      <c r="A105" s="21">
        <v>103</v>
      </c>
      <c r="B105" s="22" t="s">
        <v>117</v>
      </c>
      <c r="C105" s="22" t="s">
        <v>549</v>
      </c>
      <c r="D105" s="22" t="s">
        <v>1028</v>
      </c>
      <c r="E105" s="22" t="s">
        <v>551</v>
      </c>
      <c r="F105" s="22" t="s">
        <v>435</v>
      </c>
      <c r="G105" s="22" t="s">
        <v>547</v>
      </c>
      <c r="H105" s="22" t="s">
        <v>547</v>
      </c>
      <c r="I105" s="22" t="s">
        <v>552</v>
      </c>
      <c r="J105" s="24"/>
      <c r="K105" s="22"/>
    </row>
    <row r="106" s="1" customFormat="1" ht="28.5" spans="1:13">
      <c r="A106" s="21">
        <v>104</v>
      </c>
      <c r="B106" s="22" t="s">
        <v>117</v>
      </c>
      <c r="C106" s="22" t="s">
        <v>553</v>
      </c>
      <c r="D106" s="22" t="s">
        <v>1029</v>
      </c>
      <c r="E106" s="22" t="s">
        <v>555</v>
      </c>
      <c r="F106" s="22" t="s">
        <v>435</v>
      </c>
      <c r="G106" s="22" t="s">
        <v>556</v>
      </c>
      <c r="H106" s="22" t="s">
        <v>556</v>
      </c>
      <c r="I106" s="22" t="s">
        <v>557</v>
      </c>
      <c r="J106" s="24"/>
      <c r="K106" s="22"/>
      <c r="L106" s="4"/>
      <c r="M106" s="25"/>
    </row>
    <row r="107" s="1" customFormat="1" ht="28.5" spans="1:13">
      <c r="A107" s="21">
        <v>105</v>
      </c>
      <c r="B107" s="22" t="s">
        <v>117</v>
      </c>
      <c r="C107" s="22" t="s">
        <v>558</v>
      </c>
      <c r="D107" s="22" t="s">
        <v>1030</v>
      </c>
      <c r="E107" s="22" t="s">
        <v>560</v>
      </c>
      <c r="F107" s="22" t="s">
        <v>435</v>
      </c>
      <c r="G107" s="22" t="s">
        <v>561</v>
      </c>
      <c r="H107" s="22" t="s">
        <v>561</v>
      </c>
      <c r="I107" s="22" t="s">
        <v>562</v>
      </c>
      <c r="J107" s="24"/>
      <c r="K107" s="22"/>
      <c r="L107" s="4"/>
      <c r="M107" s="25"/>
    </row>
    <row r="108" s="1" customFormat="1" ht="28.5" spans="1:13">
      <c r="A108" s="21">
        <v>106</v>
      </c>
      <c r="B108" s="22" t="s">
        <v>117</v>
      </c>
      <c r="C108" s="22" t="s">
        <v>563</v>
      </c>
      <c r="D108" s="22" t="s">
        <v>1031</v>
      </c>
      <c r="E108" s="22" t="s">
        <v>565</v>
      </c>
      <c r="F108" s="22" t="s">
        <v>435</v>
      </c>
      <c r="G108" s="22" t="s">
        <v>566</v>
      </c>
      <c r="H108" s="22" t="s">
        <v>566</v>
      </c>
      <c r="I108" s="22" t="s">
        <v>567</v>
      </c>
      <c r="J108" s="24"/>
      <c r="K108" s="22"/>
      <c r="L108" s="4"/>
      <c r="M108" s="25"/>
    </row>
    <row r="109" s="1" customFormat="1" ht="28.5" spans="1:11">
      <c r="A109" s="21">
        <v>107</v>
      </c>
      <c r="B109" s="22" t="s">
        <v>117</v>
      </c>
      <c r="C109" s="22" t="s">
        <v>568</v>
      </c>
      <c r="D109" s="22" t="s">
        <v>569</v>
      </c>
      <c r="E109" s="22" t="s">
        <v>462</v>
      </c>
      <c r="F109" s="22" t="s">
        <v>435</v>
      </c>
      <c r="G109" s="22" t="s">
        <v>718</v>
      </c>
      <c r="H109" s="22" t="s">
        <v>1032</v>
      </c>
      <c r="I109" s="22" t="s">
        <v>572</v>
      </c>
      <c r="J109" s="24"/>
      <c r="K109" s="22"/>
    </row>
    <row r="110" s="1" customFormat="1" ht="99.75" spans="1:11">
      <c r="A110" s="21">
        <v>108</v>
      </c>
      <c r="B110" s="22" t="s">
        <v>117</v>
      </c>
      <c r="C110" s="22" t="s">
        <v>573</v>
      </c>
      <c r="D110" s="22" t="s">
        <v>1033</v>
      </c>
      <c r="E110" s="22" t="s">
        <v>462</v>
      </c>
      <c r="F110" s="22" t="s">
        <v>435</v>
      </c>
      <c r="G110" s="22" t="s">
        <v>575</v>
      </c>
      <c r="H110" s="22" t="s">
        <v>575</v>
      </c>
      <c r="I110" s="22" t="s">
        <v>576</v>
      </c>
      <c r="J110" s="24"/>
      <c r="K110" s="22" t="s">
        <v>577</v>
      </c>
    </row>
    <row r="111" s="1" customFormat="1" ht="57" spans="1:11">
      <c r="A111" s="21">
        <v>109</v>
      </c>
      <c r="B111" s="22" t="s">
        <v>117</v>
      </c>
      <c r="C111" s="22" t="s">
        <v>578</v>
      </c>
      <c r="D111" s="22" t="s">
        <v>1034</v>
      </c>
      <c r="E111" s="22" t="s">
        <v>580</v>
      </c>
      <c r="F111" s="22" t="s">
        <v>435</v>
      </c>
      <c r="G111" s="22" t="s">
        <v>581</v>
      </c>
      <c r="H111" s="22" t="s">
        <v>581</v>
      </c>
      <c r="I111" s="22" t="s">
        <v>582</v>
      </c>
      <c r="J111" s="24"/>
      <c r="K111" s="22" t="s">
        <v>583</v>
      </c>
    </row>
    <row r="112" s="1" customFormat="1" ht="57" spans="1:11">
      <c r="A112" s="21">
        <v>110</v>
      </c>
      <c r="B112" s="22" t="s">
        <v>117</v>
      </c>
      <c r="C112" s="22" t="s">
        <v>584</v>
      </c>
      <c r="D112" s="22" t="s">
        <v>585</v>
      </c>
      <c r="E112" s="22" t="s">
        <v>586</v>
      </c>
      <c r="F112" s="22" t="s">
        <v>435</v>
      </c>
      <c r="G112" s="22" t="s">
        <v>138</v>
      </c>
      <c r="H112" s="22" t="s">
        <v>587</v>
      </c>
      <c r="I112" s="22" t="s">
        <v>588</v>
      </c>
      <c r="J112" s="24"/>
      <c r="K112" s="22" t="s">
        <v>589</v>
      </c>
    </row>
    <row r="113" s="1" customFormat="1" ht="57" spans="1:11">
      <c r="A113" s="21">
        <v>111</v>
      </c>
      <c r="B113" s="22" t="s">
        <v>117</v>
      </c>
      <c r="C113" s="22" t="s">
        <v>590</v>
      </c>
      <c r="D113" s="22" t="s">
        <v>591</v>
      </c>
      <c r="E113" s="22" t="s">
        <v>469</v>
      </c>
      <c r="F113" s="22" t="s">
        <v>435</v>
      </c>
      <c r="G113" s="22" t="s">
        <v>592</v>
      </c>
      <c r="H113" s="22" t="s">
        <v>592</v>
      </c>
      <c r="I113" s="22" t="s">
        <v>593</v>
      </c>
      <c r="J113" s="24"/>
      <c r="K113" s="22" t="s">
        <v>594</v>
      </c>
    </row>
    <row r="114" s="1" customFormat="1" ht="57" spans="1:11">
      <c r="A114" s="21">
        <v>112</v>
      </c>
      <c r="B114" s="22" t="s">
        <v>117</v>
      </c>
      <c r="C114" s="22" t="s">
        <v>595</v>
      </c>
      <c r="D114" s="22" t="s">
        <v>1035</v>
      </c>
      <c r="E114" s="22" t="s">
        <v>586</v>
      </c>
      <c r="F114" s="22" t="s">
        <v>435</v>
      </c>
      <c r="G114" s="22" t="s">
        <v>138</v>
      </c>
      <c r="H114" s="22" t="s">
        <v>597</v>
      </c>
      <c r="I114" s="22" t="s">
        <v>598</v>
      </c>
      <c r="J114" s="24"/>
      <c r="K114" s="22" t="s">
        <v>599</v>
      </c>
    </row>
    <row r="115" s="1" customFormat="1" ht="57" spans="1:11">
      <c r="A115" s="21">
        <v>113</v>
      </c>
      <c r="B115" s="23" t="s">
        <v>969</v>
      </c>
      <c r="C115" s="22" t="s">
        <v>600</v>
      </c>
      <c r="D115" s="22" t="s">
        <v>1036</v>
      </c>
      <c r="E115" s="22" t="s">
        <v>469</v>
      </c>
      <c r="F115" s="22" t="s">
        <v>435</v>
      </c>
      <c r="G115" s="22" t="s">
        <v>602</v>
      </c>
      <c r="H115" s="22" t="s">
        <v>602</v>
      </c>
      <c r="I115" s="22" t="s">
        <v>603</v>
      </c>
      <c r="J115" s="24"/>
      <c r="K115" s="22" t="s">
        <v>604</v>
      </c>
    </row>
    <row r="116" s="1" customFormat="1" ht="28.5" spans="1:11">
      <c r="A116" s="21">
        <v>114</v>
      </c>
      <c r="B116" s="23" t="s">
        <v>969</v>
      </c>
      <c r="C116" s="22" t="s">
        <v>605</v>
      </c>
      <c r="D116" s="22" t="s">
        <v>1037</v>
      </c>
      <c r="E116" s="22" t="s">
        <v>475</v>
      </c>
      <c r="F116" s="22" t="s">
        <v>435</v>
      </c>
      <c r="G116" s="22" t="s">
        <v>597</v>
      </c>
      <c r="H116" s="22" t="s">
        <v>597</v>
      </c>
      <c r="I116" s="22" t="s">
        <v>607</v>
      </c>
      <c r="J116" s="24"/>
      <c r="K116" s="22" t="s">
        <v>608</v>
      </c>
    </row>
    <row r="117" s="1" customFormat="1" ht="42.75" spans="1:11">
      <c r="A117" s="21">
        <v>115</v>
      </c>
      <c r="B117" s="23" t="s">
        <v>969</v>
      </c>
      <c r="C117" s="22" t="s">
        <v>609</v>
      </c>
      <c r="D117" s="22" t="s">
        <v>610</v>
      </c>
      <c r="E117" s="22" t="s">
        <v>611</v>
      </c>
      <c r="F117" s="22" t="s">
        <v>435</v>
      </c>
      <c r="G117" s="22" t="s">
        <v>415</v>
      </c>
      <c r="H117" s="22" t="s">
        <v>415</v>
      </c>
      <c r="I117" s="22" t="s">
        <v>612</v>
      </c>
      <c r="J117" s="22"/>
      <c r="K117" s="22" t="s">
        <v>613</v>
      </c>
    </row>
    <row r="118" s="1" customFormat="1" ht="85.5" spans="1:11">
      <c r="A118" s="21">
        <v>116</v>
      </c>
      <c r="B118" s="23" t="s">
        <v>969</v>
      </c>
      <c r="C118" s="22" t="s">
        <v>614</v>
      </c>
      <c r="D118" s="22" t="s">
        <v>615</v>
      </c>
      <c r="E118" s="22" t="s">
        <v>509</v>
      </c>
      <c r="F118" s="22" t="s">
        <v>435</v>
      </c>
      <c r="G118" s="22" t="s">
        <v>616</v>
      </c>
      <c r="H118" s="22" t="s">
        <v>616</v>
      </c>
      <c r="I118" s="22" t="s">
        <v>617</v>
      </c>
      <c r="J118" s="24"/>
      <c r="K118" s="22" t="s">
        <v>618</v>
      </c>
    </row>
    <row r="119" s="1" customFormat="1" ht="28.5" spans="1:11">
      <c r="A119" s="21">
        <v>117</v>
      </c>
      <c r="B119" s="22" t="s">
        <v>150</v>
      </c>
      <c r="C119" s="22" t="s">
        <v>619</v>
      </c>
      <c r="D119" s="22" t="s">
        <v>620</v>
      </c>
      <c r="E119" s="22" t="s">
        <v>621</v>
      </c>
      <c r="F119" s="22" t="s">
        <v>435</v>
      </c>
      <c r="G119" s="22" t="s">
        <v>622</v>
      </c>
      <c r="H119" s="22" t="s">
        <v>623</v>
      </c>
      <c r="I119" s="22" t="s">
        <v>624</v>
      </c>
      <c r="J119" s="22"/>
      <c r="K119" s="22"/>
    </row>
    <row r="120" s="1" customFormat="1" ht="42.75" spans="1:11">
      <c r="A120" s="21">
        <v>118</v>
      </c>
      <c r="B120" s="22" t="s">
        <v>150</v>
      </c>
      <c r="C120" s="22" t="s">
        <v>625</v>
      </c>
      <c r="D120" s="22" t="s">
        <v>626</v>
      </c>
      <c r="E120" s="22" t="s">
        <v>627</v>
      </c>
      <c r="F120" s="22" t="s">
        <v>435</v>
      </c>
      <c r="G120" s="22" t="s">
        <v>622</v>
      </c>
      <c r="H120" s="22" t="s">
        <v>628</v>
      </c>
      <c r="I120" s="22" t="s">
        <v>629</v>
      </c>
      <c r="J120" s="22"/>
      <c r="K120" s="22" t="s">
        <v>630</v>
      </c>
    </row>
    <row r="121" s="1" customFormat="1" ht="57" spans="1:11">
      <c r="A121" s="21">
        <v>119</v>
      </c>
      <c r="B121" s="22" t="s">
        <v>150</v>
      </c>
      <c r="C121" s="22" t="s">
        <v>631</v>
      </c>
      <c r="D121" s="22" t="s">
        <v>632</v>
      </c>
      <c r="E121" s="22" t="s">
        <v>509</v>
      </c>
      <c r="F121" s="22" t="s">
        <v>435</v>
      </c>
      <c r="G121" s="22" t="s">
        <v>83</v>
      </c>
      <c r="H121" s="22" t="s">
        <v>83</v>
      </c>
      <c r="I121" s="22" t="s">
        <v>633</v>
      </c>
      <c r="J121" s="22"/>
      <c r="K121" s="22" t="s">
        <v>634</v>
      </c>
    </row>
    <row r="122" s="1" customFormat="1" ht="28.5" spans="1:11">
      <c r="A122" s="21">
        <v>120</v>
      </c>
      <c r="B122" s="22" t="s">
        <v>150</v>
      </c>
      <c r="C122" s="22" t="s">
        <v>1038</v>
      </c>
      <c r="D122" s="22" t="s">
        <v>1039</v>
      </c>
      <c r="E122" s="22" t="s">
        <v>1040</v>
      </c>
      <c r="F122" s="22" t="s">
        <v>435</v>
      </c>
      <c r="G122" s="22" t="s">
        <v>1041</v>
      </c>
      <c r="H122" s="22" t="s">
        <v>1041</v>
      </c>
      <c r="I122" s="22" t="s">
        <v>1042</v>
      </c>
      <c r="J122" s="22"/>
      <c r="K122" s="22"/>
    </row>
    <row r="123" s="1" customFormat="1" ht="71.25" spans="1:11">
      <c r="A123" s="21">
        <v>121</v>
      </c>
      <c r="B123" s="22" t="s">
        <v>150</v>
      </c>
      <c r="C123" s="22" t="s">
        <v>635</v>
      </c>
      <c r="D123" s="22" t="s">
        <v>636</v>
      </c>
      <c r="E123" s="22" t="s">
        <v>637</v>
      </c>
      <c r="F123" s="22" t="s">
        <v>435</v>
      </c>
      <c r="G123" s="22" t="s">
        <v>160</v>
      </c>
      <c r="H123" s="22" t="s">
        <v>160</v>
      </c>
      <c r="I123" s="22" t="s">
        <v>638</v>
      </c>
      <c r="J123" s="22"/>
      <c r="K123" s="22" t="s">
        <v>639</v>
      </c>
    </row>
    <row r="124" s="1" customFormat="1" ht="28.5" spans="1:13">
      <c r="A124" s="21">
        <v>122</v>
      </c>
      <c r="B124" s="22" t="s">
        <v>150</v>
      </c>
      <c r="C124" s="22" t="s">
        <v>640</v>
      </c>
      <c r="D124" s="22" t="s">
        <v>641</v>
      </c>
      <c r="E124" s="22" t="s">
        <v>642</v>
      </c>
      <c r="F124" s="22" t="s">
        <v>435</v>
      </c>
      <c r="G124" s="22" t="s">
        <v>643</v>
      </c>
      <c r="H124" s="22" t="s">
        <v>643</v>
      </c>
      <c r="I124" s="22" t="s">
        <v>644</v>
      </c>
      <c r="J124" s="22"/>
      <c r="K124" s="22" t="s">
        <v>645</v>
      </c>
      <c r="L124" s="4"/>
      <c r="M124" s="25"/>
    </row>
    <row r="125" s="1" customFormat="1" ht="28.5" spans="1:13">
      <c r="A125" s="21">
        <v>123</v>
      </c>
      <c r="B125" s="22" t="s">
        <v>150</v>
      </c>
      <c r="C125" s="22" t="s">
        <v>646</v>
      </c>
      <c r="D125" s="22" t="s">
        <v>647</v>
      </c>
      <c r="E125" s="22" t="s">
        <v>642</v>
      </c>
      <c r="F125" s="22" t="s">
        <v>435</v>
      </c>
      <c r="G125" s="22" t="s">
        <v>648</v>
      </c>
      <c r="H125" s="22" t="s">
        <v>648</v>
      </c>
      <c r="I125" s="22" t="s">
        <v>649</v>
      </c>
      <c r="J125" s="22"/>
      <c r="K125" s="22" t="s">
        <v>650</v>
      </c>
      <c r="L125" s="4"/>
      <c r="M125" s="25"/>
    </row>
    <row r="126" s="1" customFormat="1" ht="28.5" spans="1:13">
      <c r="A126" s="21">
        <v>124</v>
      </c>
      <c r="B126" s="22" t="s">
        <v>150</v>
      </c>
      <c r="C126" s="22" t="s">
        <v>651</v>
      </c>
      <c r="D126" s="22" t="s">
        <v>652</v>
      </c>
      <c r="E126" s="22" t="s">
        <v>642</v>
      </c>
      <c r="F126" s="22" t="s">
        <v>435</v>
      </c>
      <c r="G126" s="22" t="s">
        <v>653</v>
      </c>
      <c r="H126" s="22" t="s">
        <v>653</v>
      </c>
      <c r="I126" s="22" t="s">
        <v>654</v>
      </c>
      <c r="J126" s="22"/>
      <c r="K126" s="22" t="s">
        <v>655</v>
      </c>
      <c r="L126" s="4"/>
      <c r="M126" s="25"/>
    </row>
    <row r="127" s="1" customFormat="1" ht="42.75" spans="1:13">
      <c r="A127" s="21">
        <v>125</v>
      </c>
      <c r="B127" s="22" t="s">
        <v>150</v>
      </c>
      <c r="C127" s="22" t="s">
        <v>656</v>
      </c>
      <c r="D127" s="22" t="s">
        <v>657</v>
      </c>
      <c r="E127" s="22" t="s">
        <v>642</v>
      </c>
      <c r="F127" s="22" t="s">
        <v>435</v>
      </c>
      <c r="G127" s="22" t="s">
        <v>658</v>
      </c>
      <c r="H127" s="22" t="s">
        <v>658</v>
      </c>
      <c r="I127" s="22" t="s">
        <v>659</v>
      </c>
      <c r="J127" s="22"/>
      <c r="K127" s="22" t="s">
        <v>660</v>
      </c>
      <c r="L127" s="4"/>
      <c r="M127" s="25"/>
    </row>
    <row r="128" s="1" customFormat="1" ht="28.5" spans="1:13">
      <c r="A128" s="21">
        <v>126</v>
      </c>
      <c r="B128" s="22" t="s">
        <v>150</v>
      </c>
      <c r="C128" s="22" t="s">
        <v>661</v>
      </c>
      <c r="D128" s="22" t="s">
        <v>662</v>
      </c>
      <c r="E128" s="22" t="s">
        <v>642</v>
      </c>
      <c r="F128" s="22" t="s">
        <v>435</v>
      </c>
      <c r="G128" s="22" t="s">
        <v>663</v>
      </c>
      <c r="H128" s="22" t="s">
        <v>663</v>
      </c>
      <c r="I128" s="22" t="s">
        <v>664</v>
      </c>
      <c r="J128" s="22"/>
      <c r="K128" s="22" t="s">
        <v>665</v>
      </c>
      <c r="L128" s="4"/>
      <c r="M128" s="25"/>
    </row>
    <row r="129" s="1" customFormat="1" ht="28.5" spans="1:11">
      <c r="A129" s="21">
        <v>127</v>
      </c>
      <c r="B129" s="22" t="s">
        <v>150</v>
      </c>
      <c r="C129" s="22" t="s">
        <v>666</v>
      </c>
      <c r="D129" s="22" t="s">
        <v>667</v>
      </c>
      <c r="E129" s="22" t="s">
        <v>475</v>
      </c>
      <c r="F129" s="22" t="s">
        <v>435</v>
      </c>
      <c r="G129" s="22" t="s">
        <v>668</v>
      </c>
      <c r="H129" s="22" t="s">
        <v>668</v>
      </c>
      <c r="I129" s="22" t="s">
        <v>669</v>
      </c>
      <c r="J129" s="22"/>
      <c r="K129" s="22" t="s">
        <v>670</v>
      </c>
    </row>
    <row r="130" s="1" customFormat="1" ht="28.5" spans="1:11">
      <c r="A130" s="21">
        <v>128</v>
      </c>
      <c r="B130" s="22" t="s">
        <v>150</v>
      </c>
      <c r="C130" s="22" t="s">
        <v>1043</v>
      </c>
      <c r="D130" s="22" t="s">
        <v>1044</v>
      </c>
      <c r="E130" s="22" t="s">
        <v>1045</v>
      </c>
      <c r="F130" s="22" t="s">
        <v>435</v>
      </c>
      <c r="G130" s="22" t="s">
        <v>1046</v>
      </c>
      <c r="H130" s="22" t="s">
        <v>1046</v>
      </c>
      <c r="I130" s="22" t="s">
        <v>1047</v>
      </c>
      <c r="J130" s="22"/>
      <c r="K130" s="22"/>
    </row>
    <row r="131" s="1" customFormat="1" ht="57" spans="1:11">
      <c r="A131" s="21">
        <v>129</v>
      </c>
      <c r="B131" s="22" t="s">
        <v>150</v>
      </c>
      <c r="C131" s="22" t="s">
        <v>671</v>
      </c>
      <c r="D131" s="22" t="s">
        <v>672</v>
      </c>
      <c r="E131" s="22" t="s">
        <v>673</v>
      </c>
      <c r="F131" s="22" t="s">
        <v>435</v>
      </c>
      <c r="G131" s="22" t="s">
        <v>674</v>
      </c>
      <c r="H131" s="22" t="s">
        <v>674</v>
      </c>
      <c r="I131" s="22" t="s">
        <v>675</v>
      </c>
      <c r="J131" s="22"/>
      <c r="K131" s="22" t="s">
        <v>676</v>
      </c>
    </row>
    <row r="132" s="1" customFormat="1" ht="28.5" spans="1:11">
      <c r="A132" s="21">
        <v>130</v>
      </c>
      <c r="B132" s="22" t="s">
        <v>150</v>
      </c>
      <c r="C132" s="22" t="s">
        <v>677</v>
      </c>
      <c r="D132" s="22" t="s">
        <v>678</v>
      </c>
      <c r="E132" s="22" t="s">
        <v>679</v>
      </c>
      <c r="F132" s="22" t="s">
        <v>435</v>
      </c>
      <c r="G132" s="22" t="s">
        <v>680</v>
      </c>
      <c r="H132" s="22" t="s">
        <v>680</v>
      </c>
      <c r="I132" s="22" t="s">
        <v>681</v>
      </c>
      <c r="J132" s="22"/>
      <c r="K132" s="22"/>
    </row>
    <row r="133" s="1" customFormat="1" ht="57" spans="1:11">
      <c r="A133" s="21">
        <v>131</v>
      </c>
      <c r="B133" s="22" t="s">
        <v>150</v>
      </c>
      <c r="C133" s="22" t="s">
        <v>682</v>
      </c>
      <c r="D133" s="22" t="s">
        <v>683</v>
      </c>
      <c r="E133" s="22" t="s">
        <v>684</v>
      </c>
      <c r="F133" s="22" t="s">
        <v>435</v>
      </c>
      <c r="G133" s="22" t="s">
        <v>685</v>
      </c>
      <c r="H133" s="22" t="s">
        <v>685</v>
      </c>
      <c r="I133" s="22" t="s">
        <v>686</v>
      </c>
      <c r="J133" s="22"/>
      <c r="K133" s="22" t="s">
        <v>687</v>
      </c>
    </row>
    <row r="134" s="1" customFormat="1" ht="42.75" spans="1:11">
      <c r="A134" s="21">
        <v>132</v>
      </c>
      <c r="B134" s="22" t="s">
        <v>150</v>
      </c>
      <c r="C134" s="22" t="s">
        <v>1048</v>
      </c>
      <c r="D134" s="22" t="s">
        <v>1049</v>
      </c>
      <c r="E134" s="22" t="s">
        <v>684</v>
      </c>
      <c r="F134" s="22" t="s">
        <v>435</v>
      </c>
      <c r="G134" s="22" t="s">
        <v>1050</v>
      </c>
      <c r="H134" s="22" t="s">
        <v>1050</v>
      </c>
      <c r="I134" s="22" t="s">
        <v>1051</v>
      </c>
      <c r="J134" s="22" t="s">
        <v>344</v>
      </c>
      <c r="K134" s="22" t="s">
        <v>1052</v>
      </c>
    </row>
    <row r="135" s="1" customFormat="1" ht="28.5" spans="1:11">
      <c r="A135" s="21">
        <v>133</v>
      </c>
      <c r="B135" s="22" t="s">
        <v>150</v>
      </c>
      <c r="C135" s="22" t="s">
        <v>688</v>
      </c>
      <c r="D135" s="22" t="s">
        <v>689</v>
      </c>
      <c r="E135" s="22" t="s">
        <v>690</v>
      </c>
      <c r="F135" s="22" t="s">
        <v>435</v>
      </c>
      <c r="G135" s="22" t="s">
        <v>691</v>
      </c>
      <c r="H135" s="22" t="s">
        <v>691</v>
      </c>
      <c r="I135" s="22" t="s">
        <v>692</v>
      </c>
      <c r="J135" s="22"/>
      <c r="K135" s="22" t="s">
        <v>693</v>
      </c>
    </row>
    <row r="136" s="1" customFormat="1" ht="28.5" spans="1:11">
      <c r="A136" s="21">
        <v>134</v>
      </c>
      <c r="B136" s="22" t="s">
        <v>150</v>
      </c>
      <c r="C136" s="22" t="s">
        <v>694</v>
      </c>
      <c r="D136" s="22" t="s">
        <v>695</v>
      </c>
      <c r="E136" s="22" t="s">
        <v>690</v>
      </c>
      <c r="F136" s="22" t="s">
        <v>435</v>
      </c>
      <c r="G136" s="22" t="s">
        <v>188</v>
      </c>
      <c r="H136" s="22" t="s">
        <v>188</v>
      </c>
      <c r="I136" s="22" t="s">
        <v>696</v>
      </c>
      <c r="J136" s="22"/>
      <c r="K136" s="22" t="s">
        <v>693</v>
      </c>
    </row>
    <row r="137" s="1" customFormat="1" ht="42.75" spans="1:11">
      <c r="A137" s="21">
        <v>135</v>
      </c>
      <c r="B137" s="22" t="s">
        <v>195</v>
      </c>
      <c r="C137" s="22" t="s">
        <v>697</v>
      </c>
      <c r="D137" s="22" t="s">
        <v>698</v>
      </c>
      <c r="E137" s="22" t="s">
        <v>699</v>
      </c>
      <c r="F137" s="22" t="s">
        <v>435</v>
      </c>
      <c r="G137" s="22" t="s">
        <v>498</v>
      </c>
      <c r="H137" s="22" t="s">
        <v>499</v>
      </c>
      <c r="I137" s="22" t="s">
        <v>700</v>
      </c>
      <c r="J137" s="24"/>
      <c r="K137" s="22"/>
    </row>
    <row r="138" s="1" customFormat="1" ht="42.75" spans="1:11">
      <c r="A138" s="21">
        <v>136</v>
      </c>
      <c r="B138" s="22" t="s">
        <v>195</v>
      </c>
      <c r="C138" s="22" t="s">
        <v>701</v>
      </c>
      <c r="D138" s="22" t="s">
        <v>702</v>
      </c>
      <c r="E138" s="22" t="s">
        <v>509</v>
      </c>
      <c r="F138" s="22" t="s">
        <v>435</v>
      </c>
      <c r="G138" s="22" t="s">
        <v>703</v>
      </c>
      <c r="H138" s="22" t="s">
        <v>703</v>
      </c>
      <c r="I138" s="22" t="s">
        <v>704</v>
      </c>
      <c r="J138" s="24"/>
      <c r="K138" s="22" t="s">
        <v>705</v>
      </c>
    </row>
    <row r="139" s="1" customFormat="1" ht="57" spans="1:11">
      <c r="A139" s="21">
        <v>137</v>
      </c>
      <c r="B139" s="26" t="s">
        <v>195</v>
      </c>
      <c r="C139" s="26" t="s">
        <v>706</v>
      </c>
      <c r="D139" s="26" t="s">
        <v>707</v>
      </c>
      <c r="E139" s="26" t="s">
        <v>708</v>
      </c>
      <c r="F139" s="26" t="s">
        <v>435</v>
      </c>
      <c r="G139" s="26" t="s">
        <v>709</v>
      </c>
      <c r="H139" s="26" t="s">
        <v>709</v>
      </c>
      <c r="I139" s="26" t="s">
        <v>710</v>
      </c>
      <c r="J139" s="26"/>
      <c r="K139" s="26" t="s">
        <v>711</v>
      </c>
    </row>
    <row r="140" s="1" customFormat="1" ht="28.5" spans="1:11">
      <c r="A140" s="21">
        <v>138</v>
      </c>
      <c r="B140" s="26" t="s">
        <v>195</v>
      </c>
      <c r="C140" s="26" t="s">
        <v>712</v>
      </c>
      <c r="D140" s="26" t="s">
        <v>713</v>
      </c>
      <c r="E140" s="26" t="s">
        <v>462</v>
      </c>
      <c r="F140" s="26" t="s">
        <v>435</v>
      </c>
      <c r="G140" s="26" t="s">
        <v>718</v>
      </c>
      <c r="H140" s="26" t="s">
        <v>718</v>
      </c>
      <c r="I140" s="26" t="s">
        <v>714</v>
      </c>
      <c r="J140" s="26"/>
      <c r="K140" s="26" t="s">
        <v>715</v>
      </c>
    </row>
    <row r="141" s="1" customFormat="1" ht="28.5" spans="1:11">
      <c r="A141" s="21">
        <v>139</v>
      </c>
      <c r="B141" s="26" t="s">
        <v>195</v>
      </c>
      <c r="C141" s="26" t="s">
        <v>716</v>
      </c>
      <c r="D141" s="26" t="s">
        <v>717</v>
      </c>
      <c r="E141" s="26" t="s">
        <v>462</v>
      </c>
      <c r="F141" s="26" t="s">
        <v>435</v>
      </c>
      <c r="G141" s="26" t="s">
        <v>718</v>
      </c>
      <c r="H141" s="26" t="s">
        <v>718</v>
      </c>
      <c r="I141" s="26" t="s">
        <v>719</v>
      </c>
      <c r="J141" s="26"/>
      <c r="K141" s="26" t="s">
        <v>720</v>
      </c>
    </row>
    <row r="142" s="1" customFormat="1" ht="57" spans="1:11">
      <c r="A142" s="21">
        <v>140</v>
      </c>
      <c r="B142" s="26" t="s">
        <v>195</v>
      </c>
      <c r="C142" s="26" t="s">
        <v>721</v>
      </c>
      <c r="D142" s="26" t="s">
        <v>722</v>
      </c>
      <c r="E142" s="26" t="s">
        <v>723</v>
      </c>
      <c r="F142" s="26" t="s">
        <v>435</v>
      </c>
      <c r="G142" s="26" t="s">
        <v>724</v>
      </c>
      <c r="H142" s="26" t="s">
        <v>725</v>
      </c>
      <c r="I142" s="26" t="s">
        <v>726</v>
      </c>
      <c r="J142" s="26"/>
      <c r="K142" s="26" t="s">
        <v>727</v>
      </c>
    </row>
    <row r="143" s="1" customFormat="1" ht="57" spans="1:11">
      <c r="A143" s="21">
        <v>141</v>
      </c>
      <c r="B143" s="26" t="s">
        <v>195</v>
      </c>
      <c r="C143" s="26" t="s">
        <v>1053</v>
      </c>
      <c r="D143" s="26" t="s">
        <v>1054</v>
      </c>
      <c r="E143" s="26" t="s">
        <v>1055</v>
      </c>
      <c r="F143" s="26" t="s">
        <v>435</v>
      </c>
      <c r="G143" s="26" t="s">
        <v>1056</v>
      </c>
      <c r="H143" s="26" t="s">
        <v>1056</v>
      </c>
      <c r="I143" s="26" t="s">
        <v>1057</v>
      </c>
      <c r="J143" s="26"/>
      <c r="K143" s="26" t="s">
        <v>1058</v>
      </c>
    </row>
    <row r="144" s="1" customFormat="1" ht="42.75" spans="1:11">
      <c r="A144" s="21">
        <v>142</v>
      </c>
      <c r="B144" s="26" t="s">
        <v>195</v>
      </c>
      <c r="C144" s="26" t="s">
        <v>1059</v>
      </c>
      <c r="D144" s="26" t="s">
        <v>1060</v>
      </c>
      <c r="E144" s="26" t="s">
        <v>462</v>
      </c>
      <c r="F144" s="26" t="s">
        <v>435</v>
      </c>
      <c r="G144" s="26" t="s">
        <v>1061</v>
      </c>
      <c r="H144" s="26" t="s">
        <v>1062</v>
      </c>
      <c r="I144" s="26" t="s">
        <v>1063</v>
      </c>
      <c r="J144" s="26"/>
      <c r="K144" s="26" t="s">
        <v>1064</v>
      </c>
    </row>
    <row r="145" s="1" customFormat="1" ht="28.5" spans="1:11">
      <c r="A145" s="21">
        <v>143</v>
      </c>
      <c r="B145" s="27" t="s">
        <v>19</v>
      </c>
      <c r="C145" s="26" t="s">
        <v>728</v>
      </c>
      <c r="D145" s="26" t="s">
        <v>729</v>
      </c>
      <c r="E145" s="26" t="s">
        <v>730</v>
      </c>
      <c r="F145" s="26" t="s">
        <v>435</v>
      </c>
      <c r="G145" s="26" t="s">
        <v>220</v>
      </c>
      <c r="H145" s="26" t="s">
        <v>221</v>
      </c>
      <c r="I145" s="26" t="s">
        <v>731</v>
      </c>
      <c r="J145" s="26"/>
      <c r="K145" s="26" t="s">
        <v>732</v>
      </c>
    </row>
    <row r="146" s="1" customFormat="1" ht="28.5" spans="1:11">
      <c r="A146" s="21">
        <v>144</v>
      </c>
      <c r="B146" s="27" t="s">
        <v>19</v>
      </c>
      <c r="C146" s="26" t="s">
        <v>733</v>
      </c>
      <c r="D146" s="26" t="s">
        <v>734</v>
      </c>
      <c r="E146" s="26" t="s">
        <v>730</v>
      </c>
      <c r="F146" s="26" t="s">
        <v>435</v>
      </c>
      <c r="G146" s="26" t="s">
        <v>220</v>
      </c>
      <c r="H146" s="26" t="s">
        <v>221</v>
      </c>
      <c r="I146" s="26" t="s">
        <v>735</v>
      </c>
      <c r="J146" s="26"/>
      <c r="K146" s="26" t="s">
        <v>736</v>
      </c>
    </row>
    <row r="147" s="1" customFormat="1" ht="28.5" spans="1:11">
      <c r="A147" s="21">
        <v>145</v>
      </c>
      <c r="B147" s="28" t="s">
        <v>25</v>
      </c>
      <c r="C147" s="26" t="s">
        <v>737</v>
      </c>
      <c r="D147" s="26" t="s">
        <v>738</v>
      </c>
      <c r="E147" s="26" t="s">
        <v>739</v>
      </c>
      <c r="F147" s="26" t="s">
        <v>435</v>
      </c>
      <c r="G147" s="26" t="s">
        <v>220</v>
      </c>
      <c r="H147" s="26" t="s">
        <v>221</v>
      </c>
      <c r="I147" s="26" t="s">
        <v>740</v>
      </c>
      <c r="J147" s="26"/>
      <c r="K147" s="26"/>
    </row>
    <row r="148" s="1" customFormat="1" ht="28.5" spans="1:11">
      <c r="A148" s="21">
        <v>146</v>
      </c>
      <c r="B148" s="28" t="s">
        <v>25</v>
      </c>
      <c r="C148" s="22" t="s">
        <v>741</v>
      </c>
      <c r="D148" s="22" t="s">
        <v>742</v>
      </c>
      <c r="E148" s="22" t="s">
        <v>730</v>
      </c>
      <c r="F148" s="22" t="s">
        <v>435</v>
      </c>
      <c r="G148" s="22" t="s">
        <v>220</v>
      </c>
      <c r="H148" s="22" t="s">
        <v>221</v>
      </c>
      <c r="I148" s="22" t="s">
        <v>743</v>
      </c>
      <c r="J148" s="24"/>
      <c r="K148" s="22"/>
    </row>
    <row r="149" s="1" customFormat="1" ht="28.5" spans="1:11">
      <c r="A149" s="21">
        <v>147</v>
      </c>
      <c r="B149" s="27" t="s">
        <v>19</v>
      </c>
      <c r="C149" s="26" t="s">
        <v>744</v>
      </c>
      <c r="D149" s="26" t="s">
        <v>745</v>
      </c>
      <c r="E149" s="26" t="s">
        <v>509</v>
      </c>
      <c r="F149" s="26" t="s">
        <v>435</v>
      </c>
      <c r="G149" s="26" t="s">
        <v>746</v>
      </c>
      <c r="H149" s="26" t="s">
        <v>746</v>
      </c>
      <c r="I149" s="26" t="s">
        <v>747</v>
      </c>
      <c r="J149" s="26"/>
      <c r="K149" s="26" t="s">
        <v>748</v>
      </c>
    </row>
    <row r="150" s="1" customFormat="1" ht="28.5" spans="1:11">
      <c r="A150" s="21">
        <v>148</v>
      </c>
      <c r="B150" s="28" t="s">
        <v>25</v>
      </c>
      <c r="C150" s="26" t="s">
        <v>749</v>
      </c>
      <c r="D150" s="26" t="s">
        <v>750</v>
      </c>
      <c r="E150" s="26" t="s">
        <v>509</v>
      </c>
      <c r="F150" s="26" t="s">
        <v>435</v>
      </c>
      <c r="G150" s="26" t="s">
        <v>751</v>
      </c>
      <c r="H150" s="26" t="s">
        <v>751</v>
      </c>
      <c r="I150" s="26" t="s">
        <v>752</v>
      </c>
      <c r="J150" s="26"/>
      <c r="K150" s="26"/>
    </row>
    <row r="151" s="2" customFormat="1" ht="42.75" spans="1:11">
      <c r="A151" s="21">
        <v>149</v>
      </c>
      <c r="B151" s="28" t="s">
        <v>25</v>
      </c>
      <c r="C151" s="26" t="s">
        <v>753</v>
      </c>
      <c r="D151" s="26" t="s">
        <v>754</v>
      </c>
      <c r="E151" s="26" t="s">
        <v>509</v>
      </c>
      <c r="F151" s="26" t="s">
        <v>435</v>
      </c>
      <c r="G151" s="26" t="s">
        <v>755</v>
      </c>
      <c r="H151" s="26" t="s">
        <v>755</v>
      </c>
      <c r="I151" s="26" t="s">
        <v>756</v>
      </c>
      <c r="J151" s="26"/>
      <c r="K151" s="26"/>
    </row>
    <row r="152" s="2" customFormat="1" ht="28.5" spans="1:11">
      <c r="A152" s="21">
        <v>150</v>
      </c>
      <c r="B152" s="28" t="s">
        <v>25</v>
      </c>
      <c r="C152" s="26" t="s">
        <v>757</v>
      </c>
      <c r="D152" s="26" t="s">
        <v>758</v>
      </c>
      <c r="E152" s="26" t="s">
        <v>509</v>
      </c>
      <c r="F152" s="26" t="s">
        <v>435</v>
      </c>
      <c r="G152" s="26" t="s">
        <v>759</v>
      </c>
      <c r="H152" s="26" t="s">
        <v>759</v>
      </c>
      <c r="I152" s="26" t="s">
        <v>760</v>
      </c>
      <c r="J152" s="26"/>
      <c r="K152" s="26" t="s">
        <v>748</v>
      </c>
    </row>
    <row r="153" s="2" customFormat="1" ht="42.75" spans="1:11">
      <c r="A153" s="21">
        <v>151</v>
      </c>
      <c r="B153" s="27" t="s">
        <v>19</v>
      </c>
      <c r="C153" s="26" t="s">
        <v>761</v>
      </c>
      <c r="D153" s="26" t="s">
        <v>762</v>
      </c>
      <c r="E153" s="26" t="s">
        <v>763</v>
      </c>
      <c r="F153" s="26" t="s">
        <v>435</v>
      </c>
      <c r="G153" s="26" t="s">
        <v>764</v>
      </c>
      <c r="H153" s="26" t="s">
        <v>764</v>
      </c>
      <c r="I153" s="26" t="s">
        <v>765</v>
      </c>
      <c r="J153" s="26"/>
      <c r="K153" s="26"/>
    </row>
    <row r="154" s="2" customFormat="1" ht="42.75" spans="1:11">
      <c r="A154" s="21">
        <v>152</v>
      </c>
      <c r="B154" s="27" t="s">
        <v>19</v>
      </c>
      <c r="C154" s="26" t="s">
        <v>766</v>
      </c>
      <c r="D154" s="26" t="s">
        <v>767</v>
      </c>
      <c r="E154" s="26" t="s">
        <v>768</v>
      </c>
      <c r="F154" s="26" t="s">
        <v>435</v>
      </c>
      <c r="G154" s="26" t="s">
        <v>769</v>
      </c>
      <c r="H154" s="26" t="s">
        <v>770</v>
      </c>
      <c r="I154" s="26" t="s">
        <v>771</v>
      </c>
      <c r="J154" s="26"/>
      <c r="K154" s="26"/>
    </row>
    <row r="155" s="2" customFormat="1" ht="42.75" spans="1:11">
      <c r="A155" s="21">
        <v>153</v>
      </c>
      <c r="B155" s="27" t="s">
        <v>19</v>
      </c>
      <c r="C155" s="26" t="s">
        <v>772</v>
      </c>
      <c r="D155" s="26" t="s">
        <v>1065</v>
      </c>
      <c r="E155" s="26" t="s">
        <v>774</v>
      </c>
      <c r="F155" s="26" t="s">
        <v>435</v>
      </c>
      <c r="G155" s="26" t="s">
        <v>109</v>
      </c>
      <c r="H155" s="26" t="s">
        <v>775</v>
      </c>
      <c r="I155" s="26" t="s">
        <v>776</v>
      </c>
      <c r="J155" s="26"/>
      <c r="K155" s="26"/>
    </row>
    <row r="156" s="2" customFormat="1" ht="42.75" spans="1:11">
      <c r="A156" s="21">
        <v>154</v>
      </c>
      <c r="B156" s="27" t="s">
        <v>19</v>
      </c>
      <c r="C156" s="26" t="s">
        <v>777</v>
      </c>
      <c r="D156" s="26" t="s">
        <v>778</v>
      </c>
      <c r="E156" s="26" t="s">
        <v>779</v>
      </c>
      <c r="F156" s="26" t="s">
        <v>435</v>
      </c>
      <c r="G156" s="26" t="s">
        <v>769</v>
      </c>
      <c r="H156" s="26" t="s">
        <v>769</v>
      </c>
      <c r="I156" s="26" t="s">
        <v>780</v>
      </c>
      <c r="J156" s="26"/>
      <c r="K156" s="26"/>
    </row>
    <row r="157" s="2" customFormat="1" ht="42.75" spans="1:11">
      <c r="A157" s="21">
        <v>155</v>
      </c>
      <c r="B157" s="27" t="s">
        <v>19</v>
      </c>
      <c r="C157" s="26" t="s">
        <v>781</v>
      </c>
      <c r="D157" s="26" t="s">
        <v>782</v>
      </c>
      <c r="E157" s="26" t="s">
        <v>783</v>
      </c>
      <c r="F157" s="26" t="s">
        <v>435</v>
      </c>
      <c r="G157" s="26" t="s">
        <v>784</v>
      </c>
      <c r="H157" s="26" t="s">
        <v>785</v>
      </c>
      <c r="I157" s="26" t="s">
        <v>786</v>
      </c>
      <c r="J157" s="26"/>
      <c r="K157" s="26"/>
    </row>
    <row r="158" s="2" customFormat="1" ht="85.5" spans="1:11">
      <c r="A158" s="21">
        <v>156</v>
      </c>
      <c r="B158" s="27" t="s">
        <v>19</v>
      </c>
      <c r="C158" s="26" t="s">
        <v>787</v>
      </c>
      <c r="D158" s="26" t="s">
        <v>788</v>
      </c>
      <c r="E158" s="26" t="s">
        <v>462</v>
      </c>
      <c r="F158" s="26" t="s">
        <v>435</v>
      </c>
      <c r="G158" s="26" t="s">
        <v>789</v>
      </c>
      <c r="H158" s="26" t="s">
        <v>789</v>
      </c>
      <c r="I158" s="26" t="s">
        <v>790</v>
      </c>
      <c r="J158" s="26"/>
      <c r="K158" s="26" t="s">
        <v>791</v>
      </c>
    </row>
    <row r="159" s="2" customFormat="1" ht="42.75" spans="1:11">
      <c r="A159" s="21">
        <v>157</v>
      </c>
      <c r="B159" s="28" t="s">
        <v>25</v>
      </c>
      <c r="C159" s="26" t="s">
        <v>792</v>
      </c>
      <c r="D159" s="26" t="s">
        <v>793</v>
      </c>
      <c r="E159" s="26" t="s">
        <v>794</v>
      </c>
      <c r="F159" s="26" t="s">
        <v>435</v>
      </c>
      <c r="G159" s="26" t="s">
        <v>795</v>
      </c>
      <c r="H159" s="26" t="s">
        <v>796</v>
      </c>
      <c r="I159" s="26" t="s">
        <v>797</v>
      </c>
      <c r="J159" s="26"/>
      <c r="K159" s="26"/>
    </row>
    <row r="160" s="2" customFormat="1" ht="42.75" spans="1:11">
      <c r="A160" s="21">
        <v>158</v>
      </c>
      <c r="B160" s="28" t="s">
        <v>25</v>
      </c>
      <c r="C160" s="26" t="s">
        <v>798</v>
      </c>
      <c r="D160" s="26" t="s">
        <v>799</v>
      </c>
      <c r="E160" s="26" t="s">
        <v>800</v>
      </c>
      <c r="F160" s="26" t="s">
        <v>435</v>
      </c>
      <c r="G160" s="26" t="s">
        <v>801</v>
      </c>
      <c r="H160" s="26" t="s">
        <v>801</v>
      </c>
      <c r="I160" s="26" t="s">
        <v>802</v>
      </c>
      <c r="J160" s="26"/>
      <c r="K160" s="26"/>
    </row>
    <row r="161" s="2" customFormat="1" ht="42.75" spans="1:11">
      <c r="A161" s="21">
        <v>159</v>
      </c>
      <c r="B161" s="28" t="s">
        <v>25</v>
      </c>
      <c r="C161" s="26" t="s">
        <v>803</v>
      </c>
      <c r="D161" s="26" t="s">
        <v>804</v>
      </c>
      <c r="E161" s="26" t="s">
        <v>805</v>
      </c>
      <c r="F161" s="26" t="s">
        <v>435</v>
      </c>
      <c r="G161" s="26" t="s">
        <v>226</v>
      </c>
      <c r="H161" s="26" t="s">
        <v>226</v>
      </c>
      <c r="I161" s="26" t="s">
        <v>806</v>
      </c>
      <c r="J161" s="26"/>
      <c r="K161" s="26"/>
    </row>
    <row r="162" s="2" customFormat="1" ht="28.5" spans="1:11">
      <c r="A162" s="21">
        <v>160</v>
      </c>
      <c r="B162" s="28" t="s">
        <v>25</v>
      </c>
      <c r="C162" s="26" t="s">
        <v>807</v>
      </c>
      <c r="D162" s="26" t="s">
        <v>808</v>
      </c>
      <c r="E162" s="26" t="s">
        <v>475</v>
      </c>
      <c r="F162" s="26" t="s">
        <v>435</v>
      </c>
      <c r="G162" s="26" t="s">
        <v>809</v>
      </c>
      <c r="H162" s="26" t="s">
        <v>809</v>
      </c>
      <c r="I162" s="26" t="s">
        <v>810</v>
      </c>
      <c r="J162" s="26"/>
      <c r="K162" s="26"/>
    </row>
    <row r="163" s="2" customFormat="1" ht="42.75" spans="1:11">
      <c r="A163" s="21">
        <v>161</v>
      </c>
      <c r="B163" s="28" t="s">
        <v>25</v>
      </c>
      <c r="C163" s="26" t="s">
        <v>811</v>
      </c>
      <c r="D163" s="26" t="s">
        <v>1066</v>
      </c>
      <c r="E163" s="26" t="s">
        <v>475</v>
      </c>
      <c r="F163" s="26" t="s">
        <v>435</v>
      </c>
      <c r="G163" s="26" t="s">
        <v>813</v>
      </c>
      <c r="H163" s="26" t="s">
        <v>813</v>
      </c>
      <c r="I163" s="26" t="s">
        <v>814</v>
      </c>
      <c r="J163" s="26"/>
      <c r="K163" s="26"/>
    </row>
    <row r="164" s="2" customFormat="1" ht="57" spans="1:11">
      <c r="A164" s="21">
        <v>162</v>
      </c>
      <c r="B164" s="28" t="s">
        <v>25</v>
      </c>
      <c r="C164" s="26" t="s">
        <v>815</v>
      </c>
      <c r="D164" s="26" t="s">
        <v>816</v>
      </c>
      <c r="E164" s="26" t="s">
        <v>817</v>
      </c>
      <c r="F164" s="26" t="s">
        <v>435</v>
      </c>
      <c r="G164" s="26" t="s">
        <v>764</v>
      </c>
      <c r="H164" s="26" t="s">
        <v>813</v>
      </c>
      <c r="I164" s="26" t="s">
        <v>818</v>
      </c>
      <c r="J164" s="26"/>
      <c r="K164" s="26" t="s">
        <v>819</v>
      </c>
    </row>
    <row r="165" s="2" customFormat="1" ht="28.5" spans="1:11">
      <c r="A165" s="21">
        <v>163</v>
      </c>
      <c r="B165" s="22" t="s">
        <v>259</v>
      </c>
      <c r="C165" s="22" t="s">
        <v>820</v>
      </c>
      <c r="D165" s="22" t="s">
        <v>821</v>
      </c>
      <c r="E165" s="22" t="s">
        <v>822</v>
      </c>
      <c r="F165" s="22" t="s">
        <v>435</v>
      </c>
      <c r="G165" s="22" t="s">
        <v>121</v>
      </c>
      <c r="H165" s="22" t="s">
        <v>339</v>
      </c>
      <c r="I165" s="22" t="s">
        <v>823</v>
      </c>
      <c r="J165" s="22"/>
      <c r="K165" s="22"/>
    </row>
    <row r="166" s="2" customFormat="1" ht="28.5" spans="1:11">
      <c r="A166" s="21">
        <v>164</v>
      </c>
      <c r="B166" s="22" t="s">
        <v>259</v>
      </c>
      <c r="C166" s="22" t="s">
        <v>824</v>
      </c>
      <c r="D166" s="22" t="s">
        <v>825</v>
      </c>
      <c r="E166" s="22" t="s">
        <v>826</v>
      </c>
      <c r="F166" s="22" t="s">
        <v>435</v>
      </c>
      <c r="G166" s="22" t="s">
        <v>121</v>
      </c>
      <c r="H166" s="22" t="s">
        <v>339</v>
      </c>
      <c r="I166" s="22" t="s">
        <v>827</v>
      </c>
      <c r="J166" s="22"/>
      <c r="K166" s="22"/>
    </row>
    <row r="167" s="2" customFormat="1" ht="28.5" spans="1:11">
      <c r="A167" s="21">
        <v>165</v>
      </c>
      <c r="B167" s="22" t="s">
        <v>259</v>
      </c>
      <c r="C167" s="22" t="s">
        <v>828</v>
      </c>
      <c r="D167" s="22" t="s">
        <v>829</v>
      </c>
      <c r="E167" s="22" t="s">
        <v>509</v>
      </c>
      <c r="F167" s="22" t="s">
        <v>435</v>
      </c>
      <c r="G167" s="22" t="s">
        <v>830</v>
      </c>
      <c r="H167" s="22" t="s">
        <v>830</v>
      </c>
      <c r="I167" s="22" t="s">
        <v>831</v>
      </c>
      <c r="J167" s="22"/>
      <c r="K167" s="22"/>
    </row>
    <row r="168" s="3" customFormat="1" ht="85.5" spans="1:11">
      <c r="A168" s="21">
        <v>166</v>
      </c>
      <c r="B168" s="22" t="s">
        <v>259</v>
      </c>
      <c r="C168" s="22" t="s">
        <v>832</v>
      </c>
      <c r="D168" s="22" t="s">
        <v>833</v>
      </c>
      <c r="E168" s="22" t="s">
        <v>834</v>
      </c>
      <c r="F168" s="22" t="s">
        <v>435</v>
      </c>
      <c r="G168" s="22" t="s">
        <v>835</v>
      </c>
      <c r="H168" s="22" t="s">
        <v>835</v>
      </c>
      <c r="I168" s="22" t="s">
        <v>836</v>
      </c>
      <c r="J168" s="22"/>
      <c r="K168" s="22" t="s">
        <v>837</v>
      </c>
    </row>
    <row r="169" s="3" customFormat="1" ht="42.75" spans="1:11">
      <c r="A169" s="21">
        <v>167</v>
      </c>
      <c r="B169" s="22" t="s">
        <v>31</v>
      </c>
      <c r="C169" s="22" t="s">
        <v>838</v>
      </c>
      <c r="D169" s="22" t="s">
        <v>839</v>
      </c>
      <c r="E169" s="22" t="s">
        <v>840</v>
      </c>
      <c r="F169" s="22" t="s">
        <v>435</v>
      </c>
      <c r="G169" s="22" t="s">
        <v>841</v>
      </c>
      <c r="H169" s="22" t="s">
        <v>841</v>
      </c>
      <c r="I169" s="22" t="s">
        <v>842</v>
      </c>
      <c r="J169" s="22"/>
      <c r="K169" s="22" t="s">
        <v>843</v>
      </c>
    </row>
    <row r="170" s="3" customFormat="1" ht="57" spans="1:13">
      <c r="A170" s="21">
        <v>168</v>
      </c>
      <c r="B170" s="22" t="s">
        <v>259</v>
      </c>
      <c r="C170" s="22" t="s">
        <v>844</v>
      </c>
      <c r="D170" s="22" t="s">
        <v>845</v>
      </c>
      <c r="E170" s="22" t="s">
        <v>846</v>
      </c>
      <c r="F170" s="22" t="s">
        <v>435</v>
      </c>
      <c r="G170" s="22" t="s">
        <v>847</v>
      </c>
      <c r="H170" s="22" t="s">
        <v>847</v>
      </c>
      <c r="I170" s="22" t="s">
        <v>848</v>
      </c>
      <c r="J170" s="22"/>
      <c r="K170" s="22" t="s">
        <v>849</v>
      </c>
      <c r="L170" s="4"/>
      <c r="M170" s="25"/>
    </row>
    <row r="171" s="3" customFormat="1" ht="42.75" spans="1:13">
      <c r="A171" s="21">
        <v>169</v>
      </c>
      <c r="B171" s="22" t="s">
        <v>31</v>
      </c>
      <c r="C171" s="22" t="s">
        <v>850</v>
      </c>
      <c r="D171" s="22" t="s">
        <v>851</v>
      </c>
      <c r="E171" s="22" t="s">
        <v>852</v>
      </c>
      <c r="F171" s="22" t="s">
        <v>435</v>
      </c>
      <c r="G171" s="22" t="s">
        <v>853</v>
      </c>
      <c r="H171" s="22" t="s">
        <v>853</v>
      </c>
      <c r="I171" s="22" t="s">
        <v>854</v>
      </c>
      <c r="J171" s="22"/>
      <c r="K171" s="22" t="s">
        <v>855</v>
      </c>
      <c r="L171" s="4"/>
      <c r="M171" s="25"/>
    </row>
    <row r="172" s="2" customFormat="1" ht="57" spans="1:13">
      <c r="A172" s="21">
        <v>170</v>
      </c>
      <c r="B172" s="22" t="s">
        <v>259</v>
      </c>
      <c r="C172" s="22" t="s">
        <v>856</v>
      </c>
      <c r="D172" s="22" t="s">
        <v>857</v>
      </c>
      <c r="E172" s="22" t="s">
        <v>858</v>
      </c>
      <c r="F172" s="22" t="s">
        <v>435</v>
      </c>
      <c r="G172" s="22" t="s">
        <v>859</v>
      </c>
      <c r="H172" s="22" t="s">
        <v>859</v>
      </c>
      <c r="I172" s="22" t="s">
        <v>860</v>
      </c>
      <c r="J172" s="22"/>
      <c r="K172" s="22" t="s">
        <v>861</v>
      </c>
      <c r="L172" s="4"/>
      <c r="M172" s="25"/>
    </row>
    <row r="173" s="2" customFormat="1" ht="28.5" spans="1:13">
      <c r="A173" s="21">
        <v>171</v>
      </c>
      <c r="B173" s="22" t="s">
        <v>31</v>
      </c>
      <c r="C173" s="22" t="s">
        <v>862</v>
      </c>
      <c r="D173" s="22" t="s">
        <v>863</v>
      </c>
      <c r="E173" s="22" t="s">
        <v>864</v>
      </c>
      <c r="F173" s="22" t="s">
        <v>435</v>
      </c>
      <c r="G173" s="22" t="s">
        <v>865</v>
      </c>
      <c r="H173" s="22" t="s">
        <v>865</v>
      </c>
      <c r="I173" s="22" t="s">
        <v>866</v>
      </c>
      <c r="J173" s="22"/>
      <c r="K173" s="22"/>
      <c r="L173" s="4"/>
      <c r="M173" s="25"/>
    </row>
    <row r="174" s="2" customFormat="1" ht="28.5" spans="1:13">
      <c r="A174" s="21">
        <v>172</v>
      </c>
      <c r="B174" s="22" t="s">
        <v>31</v>
      </c>
      <c r="C174" s="22" t="s">
        <v>867</v>
      </c>
      <c r="D174" s="22" t="s">
        <v>868</v>
      </c>
      <c r="E174" s="22" t="s">
        <v>869</v>
      </c>
      <c r="F174" s="22" t="s">
        <v>435</v>
      </c>
      <c r="G174" s="22" t="s">
        <v>870</v>
      </c>
      <c r="H174" s="22" t="s">
        <v>870</v>
      </c>
      <c r="I174" s="22" t="s">
        <v>871</v>
      </c>
      <c r="J174" s="22"/>
      <c r="K174" s="22"/>
      <c r="L174" s="4"/>
      <c r="M174" s="25"/>
    </row>
    <row r="175" s="2" customFormat="1" ht="28.5" spans="1:13">
      <c r="A175" s="21">
        <v>173</v>
      </c>
      <c r="B175" s="22" t="s">
        <v>31</v>
      </c>
      <c r="C175" s="22" t="s">
        <v>872</v>
      </c>
      <c r="D175" s="22" t="s">
        <v>873</v>
      </c>
      <c r="E175" s="22" t="s">
        <v>874</v>
      </c>
      <c r="F175" s="22" t="s">
        <v>435</v>
      </c>
      <c r="G175" s="22" t="s">
        <v>875</v>
      </c>
      <c r="H175" s="22" t="s">
        <v>875</v>
      </c>
      <c r="I175" s="22" t="s">
        <v>876</v>
      </c>
      <c r="J175" s="22"/>
      <c r="K175" s="22"/>
      <c r="L175" s="4"/>
      <c r="M175" s="25"/>
    </row>
    <row r="176" s="2" customFormat="1" ht="28.5" spans="1:13">
      <c r="A176" s="21">
        <v>174</v>
      </c>
      <c r="B176" s="22" t="s">
        <v>31</v>
      </c>
      <c r="C176" s="22" t="s">
        <v>877</v>
      </c>
      <c r="D176" s="22" t="s">
        <v>878</v>
      </c>
      <c r="E176" s="22" t="s">
        <v>879</v>
      </c>
      <c r="F176" s="22" t="s">
        <v>435</v>
      </c>
      <c r="G176" s="22" t="s">
        <v>880</v>
      </c>
      <c r="H176" s="22" t="s">
        <v>880</v>
      </c>
      <c r="I176" s="22" t="s">
        <v>881</v>
      </c>
      <c r="J176" s="22"/>
      <c r="K176" s="22"/>
      <c r="L176" s="4"/>
      <c r="M176" s="25"/>
    </row>
    <row r="177" s="2" customFormat="1" ht="28.5" spans="1:13">
      <c r="A177" s="21">
        <v>175</v>
      </c>
      <c r="B177" s="22" t="s">
        <v>31</v>
      </c>
      <c r="C177" s="22" t="s">
        <v>882</v>
      </c>
      <c r="D177" s="22" t="s">
        <v>883</v>
      </c>
      <c r="E177" s="22" t="s">
        <v>884</v>
      </c>
      <c r="F177" s="22" t="s">
        <v>435</v>
      </c>
      <c r="G177" s="22" t="s">
        <v>885</v>
      </c>
      <c r="H177" s="22" t="s">
        <v>885</v>
      </c>
      <c r="I177" s="22" t="s">
        <v>886</v>
      </c>
      <c r="J177" s="22"/>
      <c r="K177" s="22"/>
      <c r="L177" s="4"/>
      <c r="M177" s="25"/>
    </row>
    <row r="178" s="2" customFormat="1" ht="28.5" spans="1:13">
      <c r="A178" s="21">
        <v>176</v>
      </c>
      <c r="B178" s="22" t="s">
        <v>31</v>
      </c>
      <c r="C178" s="22" t="s">
        <v>887</v>
      </c>
      <c r="D178" s="22" t="s">
        <v>888</v>
      </c>
      <c r="E178" s="22" t="s">
        <v>889</v>
      </c>
      <c r="F178" s="22" t="s">
        <v>435</v>
      </c>
      <c r="G178" s="22" t="s">
        <v>865</v>
      </c>
      <c r="H178" s="22" t="s">
        <v>890</v>
      </c>
      <c r="I178" s="22" t="s">
        <v>891</v>
      </c>
      <c r="J178" s="22"/>
      <c r="K178" s="22"/>
      <c r="L178" s="4"/>
      <c r="M178" s="25"/>
    </row>
    <row r="179" s="2" customFormat="1" ht="28.5" spans="1:13">
      <c r="A179" s="21">
        <v>177</v>
      </c>
      <c r="B179" s="22" t="s">
        <v>31</v>
      </c>
      <c r="C179" s="22" t="s">
        <v>892</v>
      </c>
      <c r="D179" s="22" t="s">
        <v>893</v>
      </c>
      <c r="E179" s="22" t="s">
        <v>642</v>
      </c>
      <c r="F179" s="22" t="s">
        <v>435</v>
      </c>
      <c r="G179" s="22" t="s">
        <v>894</v>
      </c>
      <c r="H179" s="22" t="s">
        <v>894</v>
      </c>
      <c r="I179" s="22" t="s">
        <v>895</v>
      </c>
      <c r="J179" s="22"/>
      <c r="K179" s="22" t="s">
        <v>896</v>
      </c>
      <c r="L179" s="4"/>
      <c r="M179" s="25"/>
    </row>
    <row r="180" s="2" customFormat="1" ht="28.5" spans="1:11">
      <c r="A180" s="21">
        <v>178</v>
      </c>
      <c r="B180" s="22" t="s">
        <v>259</v>
      </c>
      <c r="C180" s="22" t="s">
        <v>897</v>
      </c>
      <c r="D180" s="22" t="s">
        <v>898</v>
      </c>
      <c r="E180" s="22" t="s">
        <v>475</v>
      </c>
      <c r="F180" s="22" t="s">
        <v>435</v>
      </c>
      <c r="G180" s="22" t="s">
        <v>899</v>
      </c>
      <c r="H180" s="22" t="s">
        <v>899</v>
      </c>
      <c r="I180" s="22" t="s">
        <v>900</v>
      </c>
      <c r="J180" s="22"/>
      <c r="K180" s="22"/>
    </row>
    <row r="181" s="2" customFormat="1" ht="28.5" spans="1:11">
      <c r="A181" s="21">
        <v>179</v>
      </c>
      <c r="B181" s="22" t="s">
        <v>259</v>
      </c>
      <c r="C181" s="22" t="s">
        <v>901</v>
      </c>
      <c r="D181" s="22" t="s">
        <v>902</v>
      </c>
      <c r="E181" s="22" t="s">
        <v>475</v>
      </c>
      <c r="F181" s="22" t="s">
        <v>435</v>
      </c>
      <c r="G181" s="22" t="s">
        <v>903</v>
      </c>
      <c r="H181" s="22" t="s">
        <v>903</v>
      </c>
      <c r="I181" s="22" t="s">
        <v>904</v>
      </c>
      <c r="J181" s="22"/>
      <c r="K181" s="22" t="s">
        <v>905</v>
      </c>
    </row>
    <row r="182" s="2" customFormat="1" ht="42.75" spans="1:11">
      <c r="A182" s="21">
        <v>180</v>
      </c>
      <c r="B182" s="22" t="s">
        <v>31</v>
      </c>
      <c r="C182" s="22" t="s">
        <v>906</v>
      </c>
      <c r="D182" s="22" t="s">
        <v>907</v>
      </c>
      <c r="E182" s="22" t="s">
        <v>475</v>
      </c>
      <c r="F182" s="22" t="s">
        <v>435</v>
      </c>
      <c r="G182" s="22" t="s">
        <v>335</v>
      </c>
      <c r="H182" s="22" t="s">
        <v>335</v>
      </c>
      <c r="I182" s="22" t="s">
        <v>908</v>
      </c>
      <c r="J182" s="22"/>
      <c r="K182" s="22" t="s">
        <v>909</v>
      </c>
    </row>
    <row r="183" s="2" customFormat="1" ht="28.5" spans="1:11">
      <c r="A183" s="21">
        <v>181</v>
      </c>
      <c r="B183" s="22" t="s">
        <v>36</v>
      </c>
      <c r="C183" s="22" t="s">
        <v>910</v>
      </c>
      <c r="D183" s="22" t="s">
        <v>911</v>
      </c>
      <c r="E183" s="22" t="s">
        <v>912</v>
      </c>
      <c r="F183" s="22" t="s">
        <v>435</v>
      </c>
      <c r="G183" s="22" t="s">
        <v>349</v>
      </c>
      <c r="H183" s="22" t="s">
        <v>913</v>
      </c>
      <c r="I183" s="22" t="s">
        <v>914</v>
      </c>
      <c r="J183" s="24"/>
      <c r="K183" s="22"/>
    </row>
    <row r="184" s="3" customFormat="1" ht="42.75" spans="1:13">
      <c r="A184" s="21">
        <v>182</v>
      </c>
      <c r="B184" s="26" t="s">
        <v>36</v>
      </c>
      <c r="C184" s="26" t="s">
        <v>915</v>
      </c>
      <c r="D184" s="26" t="s">
        <v>916</v>
      </c>
      <c r="E184" s="26" t="s">
        <v>917</v>
      </c>
      <c r="F184" s="26" t="s">
        <v>435</v>
      </c>
      <c r="G184" s="26" t="s">
        <v>334</v>
      </c>
      <c r="H184" s="26" t="s">
        <v>334</v>
      </c>
      <c r="I184" s="26" t="s">
        <v>918</v>
      </c>
      <c r="J184" s="26"/>
      <c r="K184" s="26"/>
      <c r="L184" s="4"/>
      <c r="M184" s="25"/>
    </row>
    <row r="185" s="3" customFormat="1" ht="42.75" spans="1:13">
      <c r="A185" s="21">
        <v>183</v>
      </c>
      <c r="B185" s="26" t="s">
        <v>36</v>
      </c>
      <c r="C185" s="26" t="s">
        <v>919</v>
      </c>
      <c r="D185" s="26" t="s">
        <v>920</v>
      </c>
      <c r="E185" s="26" t="s">
        <v>462</v>
      </c>
      <c r="F185" s="26" t="s">
        <v>435</v>
      </c>
      <c r="G185" s="26" t="s">
        <v>354</v>
      </c>
      <c r="H185" s="26" t="s">
        <v>354</v>
      </c>
      <c r="I185" s="26" t="s">
        <v>921</v>
      </c>
      <c r="J185" s="26" t="s">
        <v>344</v>
      </c>
      <c r="K185" s="26" t="s">
        <v>922</v>
      </c>
      <c r="L185" s="4"/>
      <c r="M185" s="25"/>
    </row>
    <row r="186" s="2" customFormat="1" ht="99.75" spans="1:11">
      <c r="A186" s="21">
        <v>184</v>
      </c>
      <c r="B186" s="22" t="s">
        <v>31</v>
      </c>
      <c r="C186" s="22" t="s">
        <v>923</v>
      </c>
      <c r="D186" s="22" t="s">
        <v>924</v>
      </c>
      <c r="E186" s="22" t="s">
        <v>925</v>
      </c>
      <c r="F186" s="22" t="s">
        <v>435</v>
      </c>
      <c r="G186" s="22" t="s">
        <v>926</v>
      </c>
      <c r="H186" s="22" t="s">
        <v>926</v>
      </c>
      <c r="I186" s="22" t="s">
        <v>927</v>
      </c>
      <c r="J186" s="22"/>
      <c r="K186" s="22" t="s">
        <v>928</v>
      </c>
    </row>
    <row r="187" s="1" customFormat="1" ht="128.25" spans="1:11">
      <c r="A187" s="21">
        <v>185</v>
      </c>
      <c r="B187" s="22" t="s">
        <v>31</v>
      </c>
      <c r="C187" s="22" t="s">
        <v>929</v>
      </c>
      <c r="D187" s="22" t="s">
        <v>930</v>
      </c>
      <c r="E187" s="22" t="s">
        <v>475</v>
      </c>
      <c r="F187" s="22" t="s">
        <v>435</v>
      </c>
      <c r="G187" s="22" t="s">
        <v>931</v>
      </c>
      <c r="H187" s="22" t="s">
        <v>931</v>
      </c>
      <c r="I187" s="22" t="s">
        <v>932</v>
      </c>
      <c r="J187" s="24"/>
      <c r="K187" s="22" t="s">
        <v>933</v>
      </c>
    </row>
    <row r="188" s="1" customFormat="1" ht="99.75" spans="1:11">
      <c r="A188" s="21">
        <v>186</v>
      </c>
      <c r="B188" s="22" t="s">
        <v>371</v>
      </c>
      <c r="C188" s="22" t="s">
        <v>934</v>
      </c>
      <c r="D188" s="22" t="s">
        <v>935</v>
      </c>
      <c r="E188" s="22" t="s">
        <v>509</v>
      </c>
      <c r="F188" s="22" t="s">
        <v>435</v>
      </c>
      <c r="G188" s="22" t="s">
        <v>936</v>
      </c>
      <c r="H188" s="22" t="s">
        <v>937</v>
      </c>
      <c r="I188" s="22" t="s">
        <v>938</v>
      </c>
      <c r="J188" s="24"/>
      <c r="K188" s="22" t="s">
        <v>939</v>
      </c>
    </row>
    <row r="189" s="1" customFormat="1" ht="28.5" spans="1:11">
      <c r="A189" s="21">
        <v>187</v>
      </c>
      <c r="B189" s="22" t="s">
        <v>371</v>
      </c>
      <c r="C189" s="22" t="s">
        <v>940</v>
      </c>
      <c r="D189" s="22" t="s">
        <v>941</v>
      </c>
      <c r="E189" s="22" t="s">
        <v>509</v>
      </c>
      <c r="F189" s="22" t="s">
        <v>435</v>
      </c>
      <c r="G189" s="22" t="s">
        <v>942</v>
      </c>
      <c r="H189" s="22" t="s">
        <v>942</v>
      </c>
      <c r="I189" s="22" t="s">
        <v>943</v>
      </c>
      <c r="J189" s="22"/>
      <c r="K189" s="22" t="s">
        <v>944</v>
      </c>
    </row>
    <row r="190" s="1" customFormat="1" ht="28.5" spans="1:11">
      <c r="A190" s="21">
        <v>188</v>
      </c>
      <c r="B190" s="22" t="s">
        <v>371</v>
      </c>
      <c r="C190" s="22" t="s">
        <v>945</v>
      </c>
      <c r="D190" s="22" t="s">
        <v>946</v>
      </c>
      <c r="E190" s="22" t="s">
        <v>509</v>
      </c>
      <c r="F190" s="22" t="s">
        <v>435</v>
      </c>
      <c r="G190" s="22" t="s">
        <v>405</v>
      </c>
      <c r="H190" s="22" t="s">
        <v>405</v>
      </c>
      <c r="I190" s="22" t="s">
        <v>947</v>
      </c>
      <c r="J190" s="22"/>
      <c r="K190" s="22" t="s">
        <v>948</v>
      </c>
    </row>
    <row r="191" s="1" customFormat="1" ht="57" spans="1:13">
      <c r="A191" s="21">
        <v>189</v>
      </c>
      <c r="B191" s="22" t="s">
        <v>371</v>
      </c>
      <c r="C191" s="22" t="s">
        <v>949</v>
      </c>
      <c r="D191" s="22" t="s">
        <v>950</v>
      </c>
      <c r="E191" s="22" t="s">
        <v>642</v>
      </c>
      <c r="F191" s="22" t="s">
        <v>435</v>
      </c>
      <c r="G191" s="22" t="s">
        <v>951</v>
      </c>
      <c r="H191" s="22" t="s">
        <v>951</v>
      </c>
      <c r="I191" s="22" t="s">
        <v>952</v>
      </c>
      <c r="J191" s="22"/>
      <c r="K191" s="22" t="s">
        <v>953</v>
      </c>
      <c r="L191" s="4"/>
      <c r="M191" s="25"/>
    </row>
  </sheetData>
  <autoFilter ref="A2:K191">
    <extLst/>
  </autoFilter>
  <mergeCells count="1">
    <mergeCell ref="A1:K1"/>
  </mergeCells>
  <pageMargins left="0.751388888888889" right="0.751388888888889" top="1" bottom="1" header="0.5" footer="0.5"/>
  <pageSetup paperSize="9"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明细</vt:lpstr>
      <vt:lpstr>街道</vt:lpstr>
      <vt:lpstr>企业</vt:lpstr>
      <vt:lpstr>明细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叶嘉卿</dc:creator>
  <cp:lastModifiedBy>钟玉玲</cp:lastModifiedBy>
  <dcterms:created xsi:type="dcterms:W3CDTF">2021-04-28T08:42:00Z</dcterms:created>
  <dcterms:modified xsi:type="dcterms:W3CDTF">2022-06-16T03:35:17Z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