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一般公共预算收入调整情况" sheetId="1" r:id="rId1"/>
    <sheet name="一般公共预算支出调整情况" sheetId="2" r:id="rId2"/>
    <sheet name="国土基金支出调整情况" sheetId="3" r:id="rId3"/>
    <sheet name="清理盘活财政存量资金安排使用情况" sheetId="4" r:id="rId4"/>
  </sheets>
  <definedNames>
    <definedName name="_xlnm.Print_Area" localSheetId="0">'一般公共预算收入调整情况'!$A$1:$F$18</definedName>
  </definedNames>
  <calcPr fullCalcOnLoad="1"/>
</workbook>
</file>

<file path=xl/comments2.xml><?xml version="1.0" encoding="utf-8"?>
<comments xmlns="http://schemas.openxmlformats.org/spreadsheetml/2006/main">
  <authors>
    <author>作者</author>
  </authors>
  <commentList>
    <comment ref="A21" authorId="0">
      <text>
        <r>
          <rPr>
            <b/>
            <sz val="9"/>
            <rFont val="宋体"/>
            <family val="0"/>
          </rPr>
          <t>作者:</t>
        </r>
        <r>
          <rPr>
            <sz val="9"/>
            <rFont val="宋体"/>
            <family val="0"/>
          </rPr>
          <t xml:space="preserve">
2012年科目名称改动</t>
        </r>
      </text>
    </comment>
  </commentList>
</comments>
</file>

<file path=xl/sharedStrings.xml><?xml version="1.0" encoding="utf-8"?>
<sst xmlns="http://schemas.openxmlformats.org/spreadsheetml/2006/main" count="117" uniqueCount="109">
  <si>
    <t>单位：万元</t>
  </si>
  <si>
    <t>收入项目</t>
  </si>
  <si>
    <t>2015年预算数</t>
  </si>
  <si>
    <t>备  注</t>
  </si>
  <si>
    <t>一、工商税收收入</t>
  </si>
  <si>
    <t xml:space="preserve">      国税部门组织分成收入</t>
  </si>
  <si>
    <t xml:space="preserve">      地税部门组织分成收入</t>
  </si>
  <si>
    <t>二、非税收入</t>
  </si>
  <si>
    <t xml:space="preserve">      罚没收入及专项收入</t>
  </si>
  <si>
    <t xml:space="preserve">      其他非税收入</t>
  </si>
  <si>
    <t>一般公共预算收入合计</t>
  </si>
  <si>
    <t>三、中央税收返还收入</t>
  </si>
  <si>
    <t>四、上级补助收入</t>
  </si>
  <si>
    <t>五、动用上年结余</t>
  </si>
  <si>
    <t>六、调入资金</t>
  </si>
  <si>
    <t>一般公共财政总收入总计</t>
  </si>
  <si>
    <t>2015年预算调整比2015年预算增减</t>
  </si>
  <si>
    <t>2015年预算调整数</t>
  </si>
  <si>
    <t>经区五届人大五次会议审查批准的《关于龙岗区2014年预算执行情况和2015年预算草案的报告》中的一般公共预算结余1311万元全部清理盘活。</t>
  </si>
  <si>
    <t>七、调入预算稳定调节基金</t>
  </si>
  <si>
    <t>政府性基金预算结转资金933万元作为调入资金转列一般公共预算清理盘活。</t>
  </si>
  <si>
    <t>按照2015年预算安排一般公共预算支出1,778,384万元超出5%部分的193,636万元全部清理盘活。</t>
  </si>
  <si>
    <t>历年结存应缴未缴收入98,141万元全部清理盘活。</t>
  </si>
  <si>
    <t xml:space="preserve"> </t>
  </si>
  <si>
    <t>单位：万元</t>
  </si>
  <si>
    <t>项目</t>
  </si>
  <si>
    <t>2015年预算数</t>
  </si>
  <si>
    <t>备注</t>
  </si>
  <si>
    <t>一、一般公共服务</t>
  </si>
  <si>
    <t>二、国防支出</t>
  </si>
  <si>
    <t>三、公共安全支出</t>
  </si>
  <si>
    <t>四、教育支出</t>
  </si>
  <si>
    <t>五、科学技术支出</t>
  </si>
  <si>
    <t>六、文化体育与传媒支出</t>
  </si>
  <si>
    <t>七、社会保障和就业</t>
  </si>
  <si>
    <t>八、医疗卫生与计划生育支出</t>
  </si>
  <si>
    <t>九、节能环保支出</t>
  </si>
  <si>
    <t>十、城乡社区支出</t>
  </si>
  <si>
    <t>十一、农林水支出</t>
  </si>
  <si>
    <t>十二、交通运输支出</t>
  </si>
  <si>
    <t>十三、资源勘探信息等支出</t>
  </si>
  <si>
    <t>十四、商业服务业等支出</t>
  </si>
  <si>
    <t>一般公共预算支出合计</t>
  </si>
  <si>
    <t>上解支出</t>
  </si>
  <si>
    <t>预算稳定调节基金</t>
  </si>
  <si>
    <t>一般公共财政总支出总计</t>
  </si>
  <si>
    <t>2015年预算调整数</t>
  </si>
  <si>
    <t>2015年预算调整数比2015年预算数增减</t>
  </si>
  <si>
    <t>龙岗区2015年一般公共收入预算调整（方案）表</t>
  </si>
  <si>
    <t>龙岗区2015年一般公共支出预算调整（方案）表</t>
  </si>
  <si>
    <t>十五、国土海洋气象等支出</t>
  </si>
  <si>
    <t>十六、住房保障支出</t>
  </si>
  <si>
    <t>十七、粮油物资储备支出</t>
  </si>
  <si>
    <t>十八、预备费</t>
  </si>
  <si>
    <t>十九、其他支出</t>
  </si>
  <si>
    <t>补充安排区城市建设投资有限公司注册资本金75,000万元（龙岗智慧家园项目），补充安排区产业投资服务集团有限公司注册资本金10,000万元（大运软件小镇项目）。</t>
  </si>
  <si>
    <t>增加安排“社区民生大盘菜”专项经费9021万元。</t>
  </si>
  <si>
    <t>偿还政府性债务本金200,000万元。</t>
  </si>
  <si>
    <t>单位：万元</t>
  </si>
  <si>
    <t>收入项目</t>
  </si>
  <si>
    <t>清理盘活资金</t>
  </si>
  <si>
    <t>支出项目</t>
  </si>
  <si>
    <t>建议安排支出</t>
  </si>
  <si>
    <t>合  计</t>
  </si>
  <si>
    <t>列财政总收入</t>
  </si>
  <si>
    <t>小  计</t>
  </si>
  <si>
    <t>一般公共预算结转结余资金——2014年财政净结余</t>
  </si>
  <si>
    <t>列财政总支出</t>
  </si>
  <si>
    <t>偿还政府性债务本金</t>
  </si>
  <si>
    <t>一般公共预算结转结余资金——预算稳定调节基金</t>
  </si>
  <si>
    <t>区城市建设投资有限公司注册资本金</t>
  </si>
  <si>
    <t>政府性基金预算结转资金转列一般公共预算</t>
  </si>
  <si>
    <t>区产服集团有限公司注册资本金</t>
  </si>
  <si>
    <t>财政专户应缴未缴非税收入</t>
  </si>
  <si>
    <t>“社区民生大盘菜”专项经费</t>
  </si>
  <si>
    <t>列暂存款</t>
  </si>
  <si>
    <t>一般公共预算结转结余资金——剩余各项</t>
  </si>
  <si>
    <t>区金融控股有限公司注册资本金</t>
  </si>
  <si>
    <t>工资薪酬改革和养老金并轨改革经费</t>
  </si>
  <si>
    <t>政府性基金预算结转资金</t>
  </si>
  <si>
    <t>区卫生计生单位编内职工住房公积金改革经费单位自筹部分缺口资金</t>
  </si>
  <si>
    <t>区教育系统安全应急和薄弱学校扶持经费</t>
  </si>
  <si>
    <t>部门自有账户结转结余资金</t>
  </si>
  <si>
    <t>街道办综合整治专项经费</t>
  </si>
  <si>
    <t>预留解决可能引起争议的盘活资金专项经费</t>
  </si>
  <si>
    <t>附件2：</t>
  </si>
  <si>
    <t>第三次清理盘活财政存量资金安排项目情况表</t>
  </si>
  <si>
    <t>龙岗区2015年国土基金支出预算调整（方案）表</t>
  </si>
  <si>
    <t xml:space="preserve">                                                              单位：万元</t>
  </si>
  <si>
    <t>项   目</t>
  </si>
  <si>
    <t>2015年预算数</t>
  </si>
  <si>
    <t>2015年预算调整数比2015年预算数增减</t>
  </si>
  <si>
    <t>备  注</t>
  </si>
  <si>
    <t>一、上缴路隧基金支出</t>
  </si>
  <si>
    <t>根据市政府政策调整，路隧基金2015年起区级由原直接上缴市财政转为体制结算上解。</t>
  </si>
  <si>
    <t>二、计提保障性住房资金支出</t>
  </si>
  <si>
    <t>三、征地拆迁项目支出</t>
  </si>
  <si>
    <t>四、城市化转地遗留问题及两规历史遗留问题处理专项资金支出</t>
  </si>
  <si>
    <t>五、偿还征地拆迁贷款本息支出</t>
  </si>
  <si>
    <t>今年4月份市财政委通过资金调度暂借给我区116亿元用于偿还我区的银行贷款，4月份后该项支出无需继续使用。</t>
  </si>
  <si>
    <t>六、区政府投资项目支出</t>
  </si>
  <si>
    <t>七、国有土地储备征地拆迁返还资金用于弥补以前年度区政府投资项目资金缺口支出</t>
  </si>
  <si>
    <t>根据2015年区政府投资项目计划资金安排，该项支出30,000万元无需继续使用</t>
  </si>
  <si>
    <t>八、偿还政府性债务本金支出</t>
  </si>
  <si>
    <t>2015年我区需偿还市财政借款400,000万元，拟在国土基金支出中安排100,000万元。</t>
  </si>
  <si>
    <t>总     计</t>
  </si>
  <si>
    <t>附件3：</t>
  </si>
  <si>
    <t>附件4：</t>
  </si>
  <si>
    <t>附件1：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</si>
</sst>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_);[Red]\(0\)"/>
    <numFmt numFmtId="180" formatCode="#,##0_);[Red]\(#,##0\)"/>
    <numFmt numFmtId="181" formatCode="0.0%"/>
    <numFmt numFmtId="182" formatCode="#,##0.00_ "/>
    <numFmt numFmtId="183" formatCode="&quot;Yes&quot;;&quot;Yes&quot;;&quot;No&quot;"/>
    <numFmt numFmtId="184" formatCode="&quot;True&quot;;&quot;True&quot;;&quot;False&quot;"/>
    <numFmt numFmtId="185" formatCode="&quot;On&quot;;&quot;On&quot;;&quot;Off&quot;"/>
    <numFmt numFmtId="186" formatCode="[$€-2]\ #,##0.00_);[Red]\([$€-2]\ #,##0.00\)"/>
  </numFmts>
  <fonts count="38">
    <font>
      <sz val="12"/>
      <name val="宋体"/>
      <family val="0"/>
    </font>
    <font>
      <sz val="9"/>
      <name val="宋体"/>
      <family val="0"/>
    </font>
    <font>
      <b/>
      <sz val="9"/>
      <name val="宋体"/>
      <family val="0"/>
    </font>
    <font>
      <sz val="12"/>
      <name val="华文仿宋"/>
      <family val="0"/>
    </font>
    <font>
      <b/>
      <sz val="12"/>
      <name val="华文仿宋"/>
      <family val="0"/>
    </font>
    <font>
      <sz val="12"/>
      <name val="Times New Roman"/>
      <family val="1"/>
    </font>
    <font>
      <sz val="14"/>
      <name val="宋体"/>
      <family val="0"/>
    </font>
    <font>
      <sz val="12"/>
      <name val="仿宋_GB2312"/>
      <family val="3"/>
    </font>
    <font>
      <b/>
      <sz val="20"/>
      <name val="宋体"/>
      <family val="0"/>
    </font>
    <font>
      <sz val="11"/>
      <name val="仿宋_GB2312"/>
      <family val="3"/>
    </font>
    <font>
      <b/>
      <sz val="11"/>
      <name val="宋体"/>
      <family val="0"/>
    </font>
    <font>
      <b/>
      <sz val="11"/>
      <name val="仿宋_GB2312"/>
      <family val="3"/>
    </font>
    <font>
      <sz val="11"/>
      <name val="华文仿宋"/>
      <family val="0"/>
    </font>
    <font>
      <b/>
      <sz val="11"/>
      <name val="华文仿宋"/>
      <family val="0"/>
    </font>
    <font>
      <sz val="11"/>
      <color indexed="8"/>
      <name val="华文仿宋"/>
      <family val="0"/>
    </font>
    <font>
      <b/>
      <sz val="18"/>
      <name val="宋体"/>
      <family val="0"/>
    </font>
    <font>
      <b/>
      <sz val="16"/>
      <name val="宋体"/>
      <family val="0"/>
    </font>
    <font>
      <sz val="14"/>
      <name val="华文仿宋"/>
      <family val="0"/>
    </font>
    <font>
      <sz val="11"/>
      <name val="宋体"/>
      <family val="0"/>
    </font>
    <font>
      <b/>
      <sz val="14"/>
      <name val="华文仿宋"/>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0" fillId="0" borderId="0">
      <alignment/>
      <protection/>
    </xf>
    <xf numFmtId="0" fontId="27" fillId="4"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5" applyNumberFormat="0" applyAlignment="0" applyProtection="0"/>
    <xf numFmtId="0" fontId="30" fillId="17"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34" fillId="22" borderId="0" applyNumberFormat="0" applyBorder="0" applyAlignment="0" applyProtection="0"/>
    <xf numFmtId="0" fontId="35" fillId="16" borderId="8" applyNumberFormat="0" applyAlignment="0" applyProtection="0"/>
    <xf numFmtId="0" fontId="36" fillId="7" borderId="5" applyNumberFormat="0" applyAlignment="0" applyProtection="0"/>
    <xf numFmtId="0" fontId="0" fillId="23" borderId="9" applyNumberFormat="0" applyFont="0" applyAlignment="0" applyProtection="0"/>
  </cellStyleXfs>
  <cellXfs count="106">
    <xf numFmtId="0" fontId="0" fillId="0" borderId="0" xfId="0" applyAlignment="1">
      <alignment/>
    </xf>
    <xf numFmtId="0" fontId="0" fillId="0" borderId="0" xfId="40">
      <alignment/>
      <protection/>
    </xf>
    <xf numFmtId="0" fontId="6" fillId="0" borderId="0" xfId="40" applyFont="1">
      <alignment/>
      <protection/>
    </xf>
    <xf numFmtId="0" fontId="9" fillId="0" borderId="10" xfId="40" applyFont="1" applyBorder="1" applyAlignment="1">
      <alignment vertical="center"/>
      <protection/>
    </xf>
    <xf numFmtId="180" fontId="9" fillId="0" borderId="10" xfId="40" applyNumberFormat="1" applyFont="1" applyBorder="1" applyAlignment="1">
      <alignment horizontal="right" vertical="center"/>
      <protection/>
    </xf>
    <xf numFmtId="0" fontId="11" fillId="0" borderId="10" xfId="40" applyFont="1" applyBorder="1" applyAlignment="1">
      <alignment vertical="center"/>
      <protection/>
    </xf>
    <xf numFmtId="180" fontId="11" fillId="0" borderId="10" xfId="40" applyNumberFormat="1" applyFont="1" applyBorder="1" applyAlignment="1">
      <alignment horizontal="right" vertical="center"/>
      <protection/>
    </xf>
    <xf numFmtId="0" fontId="9" fillId="0" borderId="10" xfId="40" applyFont="1" applyBorder="1" applyAlignment="1">
      <alignment horizontal="justify" vertical="center" wrapText="1"/>
      <protection/>
    </xf>
    <xf numFmtId="0" fontId="11" fillId="0" borderId="10" xfId="40" applyFont="1" applyBorder="1" applyAlignment="1">
      <alignment horizontal="left" vertical="center"/>
      <protection/>
    </xf>
    <xf numFmtId="0" fontId="9" fillId="0" borderId="10" xfId="40" applyFont="1" applyBorder="1" applyAlignment="1">
      <alignment horizontal="justify" vertical="center"/>
      <protection/>
    </xf>
    <xf numFmtId="0" fontId="0" fillId="0" borderId="11" xfId="40" applyBorder="1">
      <alignment/>
      <protection/>
    </xf>
    <xf numFmtId="0" fontId="0" fillId="0" borderId="0" xfId="40" applyBorder="1">
      <alignment/>
      <protection/>
    </xf>
    <xf numFmtId="176" fontId="9" fillId="0" borderId="10" xfId="40" applyNumberFormat="1" applyFont="1" applyBorder="1" applyAlignment="1">
      <alignment horizontal="right" vertical="center"/>
      <protection/>
    </xf>
    <xf numFmtId="0" fontId="3" fillId="0" borderId="0" xfId="0" applyFont="1" applyFill="1" applyAlignment="1">
      <alignment vertical="center" wrapText="1"/>
    </xf>
    <xf numFmtId="176" fontId="3" fillId="0" borderId="0" xfId="0" applyNumberFormat="1" applyFont="1" applyFill="1" applyAlignment="1">
      <alignment horizontal="right" vertical="center"/>
    </xf>
    <xf numFmtId="0" fontId="3" fillId="0" borderId="0" xfId="0" applyFont="1" applyFill="1" applyAlignment="1">
      <alignment horizontal="right" vertical="center"/>
    </xf>
    <xf numFmtId="0" fontId="12" fillId="0" borderId="0" xfId="0" applyFont="1" applyFill="1" applyAlignment="1">
      <alignment horizontal="left" vertical="center" wrapText="1"/>
    </xf>
    <xf numFmtId="0" fontId="3" fillId="0" borderId="0" xfId="0" applyFont="1" applyFill="1" applyAlignment="1">
      <alignment vertical="center"/>
    </xf>
    <xf numFmtId="0" fontId="12" fillId="0" borderId="0" xfId="0" applyFont="1" applyFill="1" applyAlignment="1">
      <alignment horizontal="right" wrapText="1"/>
    </xf>
    <xf numFmtId="0" fontId="4" fillId="0" borderId="10" xfId="0" applyFont="1" applyFill="1" applyBorder="1" applyAlignment="1">
      <alignment horizontal="distributed" vertical="center" wrapText="1"/>
    </xf>
    <xf numFmtId="176"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12" fillId="0" borderId="10" xfId="0" applyFont="1" applyFill="1" applyBorder="1" applyAlignment="1">
      <alignment vertical="center" wrapText="1"/>
    </xf>
    <xf numFmtId="176" fontId="12" fillId="0" borderId="10" xfId="0" applyNumberFormat="1" applyFont="1" applyFill="1" applyBorder="1" applyAlignment="1">
      <alignment horizontal="right" vertical="center"/>
    </xf>
    <xf numFmtId="0" fontId="12"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3" fillId="0" borderId="10" xfId="0" applyFont="1" applyFill="1" applyBorder="1" applyAlignment="1">
      <alignment vertical="center" wrapText="1"/>
    </xf>
    <xf numFmtId="176" fontId="13" fillId="0" borderId="10" xfId="0" applyNumberFormat="1" applyFont="1" applyFill="1" applyBorder="1" applyAlignment="1">
      <alignment horizontal="right" vertical="center"/>
    </xf>
    <xf numFmtId="0" fontId="5" fillId="0" borderId="0" xfId="0" applyFont="1" applyAlignment="1">
      <alignment/>
    </xf>
    <xf numFmtId="0" fontId="5" fillId="0" borderId="0" xfId="0" applyFont="1" applyAlignment="1">
      <alignment vertical="center"/>
    </xf>
    <xf numFmtId="0" fontId="3" fillId="0" borderId="0" xfId="0" applyFont="1" applyAlignment="1">
      <alignment horizontal="right" vertical="center"/>
    </xf>
    <xf numFmtId="0" fontId="17" fillId="0" borderId="10" xfId="0" applyFont="1" applyBorder="1" applyAlignment="1">
      <alignment vertical="center" wrapText="1"/>
    </xf>
    <xf numFmtId="0" fontId="12" fillId="0" borderId="10" xfId="0" applyFont="1" applyBorder="1" applyAlignment="1">
      <alignment vertical="center" wrapText="1"/>
    </xf>
    <xf numFmtId="0" fontId="12" fillId="0" borderId="12" xfId="0" applyFont="1" applyBorder="1" applyAlignment="1">
      <alignment horizontal="center" vertical="center"/>
    </xf>
    <xf numFmtId="0" fontId="12" fillId="0" borderId="10" xfId="0" applyFont="1" applyBorder="1" applyAlignment="1">
      <alignment horizontal="center" vertical="center" wrapText="1"/>
    </xf>
    <xf numFmtId="0" fontId="12" fillId="0" borderId="13" xfId="0" applyFont="1" applyBorder="1" applyAlignment="1">
      <alignment vertical="center" wrapText="1"/>
    </xf>
    <xf numFmtId="0" fontId="12" fillId="0" borderId="14" xfId="0" applyFont="1" applyBorder="1" applyAlignment="1">
      <alignment horizontal="center" vertical="center"/>
    </xf>
    <xf numFmtId="0" fontId="12" fillId="0" borderId="14" xfId="0" applyFont="1" applyBorder="1" applyAlignment="1">
      <alignment vertical="center" wrapText="1"/>
    </xf>
    <xf numFmtId="0" fontId="12" fillId="0" borderId="12"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right" vertical="center" wrapText="1"/>
    </xf>
    <xf numFmtId="0" fontId="12" fillId="0" borderId="12" xfId="0" applyFont="1" applyBorder="1" applyAlignment="1">
      <alignment vertical="center" wrapText="1"/>
    </xf>
    <xf numFmtId="0" fontId="12" fillId="0" borderId="13" xfId="0" applyFont="1" applyBorder="1" applyAlignment="1">
      <alignment horizontal="right" vertical="center" wrapText="1"/>
    </xf>
    <xf numFmtId="0" fontId="14" fillId="0" borderId="10" xfId="0" applyFont="1" applyBorder="1" applyAlignment="1">
      <alignment vertical="center" wrapText="1"/>
    </xf>
    <xf numFmtId="0" fontId="0" fillId="0" borderId="0" xfId="0" applyFont="1" applyBorder="1" applyAlignment="1">
      <alignment/>
    </xf>
    <xf numFmtId="0" fontId="8" fillId="0" borderId="0" xfId="0" applyFont="1" applyFill="1" applyBorder="1" applyAlignment="1">
      <alignment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3" fillId="0" borderId="10" xfId="0" applyFont="1" applyBorder="1" applyAlignment="1">
      <alignment horizontal="justify" vertical="center" wrapText="1"/>
    </xf>
    <xf numFmtId="176" fontId="3" fillId="0" borderId="10" xfId="0" applyNumberFormat="1" applyFont="1" applyBorder="1" applyAlignment="1">
      <alignment horizontal="right" vertical="center"/>
    </xf>
    <xf numFmtId="176" fontId="3" fillId="0" borderId="10" xfId="0" applyNumberFormat="1" applyFont="1" applyBorder="1" applyAlignment="1">
      <alignment horizontal="right" vertical="center" wrapText="1"/>
    </xf>
    <xf numFmtId="0" fontId="3" fillId="0" borderId="10" xfId="0" applyFont="1" applyBorder="1" applyAlignment="1">
      <alignment vertical="center" wrapText="1"/>
    </xf>
    <xf numFmtId="0" fontId="3" fillId="0" borderId="10" xfId="0" applyFont="1" applyBorder="1" applyAlignment="1">
      <alignment/>
    </xf>
    <xf numFmtId="0" fontId="4" fillId="0" borderId="10" xfId="0" applyFont="1" applyFill="1" applyBorder="1" applyAlignment="1">
      <alignment horizontal="center" vertical="center"/>
    </xf>
    <xf numFmtId="176" fontId="4" fillId="0" borderId="1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0" fillId="0" borderId="0" xfId="0" applyFont="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center" vertical="center" wrapText="1"/>
    </xf>
    <xf numFmtId="0" fontId="3" fillId="0" borderId="0" xfId="0" applyFont="1" applyAlignment="1">
      <alignment vertical="center"/>
    </xf>
    <xf numFmtId="0" fontId="3" fillId="0" borderId="0" xfId="40" applyFont="1">
      <alignment/>
      <protection/>
    </xf>
    <xf numFmtId="0" fontId="3" fillId="0" borderId="0" xfId="0" applyFont="1" applyBorder="1" applyAlignment="1">
      <alignment vertical="center"/>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8" fillId="0" borderId="12" xfId="0" applyFont="1" applyBorder="1" applyAlignment="1">
      <alignment horizontal="center" vertical="center" textRotation="255"/>
    </xf>
    <xf numFmtId="0" fontId="18" fillId="0" borderId="14" xfId="0" applyFont="1" applyBorder="1" applyAlignment="1">
      <alignment horizontal="center" vertical="center" textRotation="255"/>
    </xf>
    <xf numFmtId="0" fontId="12" fillId="0" borderId="15" xfId="0" applyFont="1" applyBorder="1" applyAlignment="1">
      <alignment horizontal="center" vertical="center"/>
    </xf>
    <xf numFmtId="0" fontId="9" fillId="0" borderId="12" xfId="40" applyFont="1" applyBorder="1" applyAlignment="1">
      <alignment horizontal="center"/>
      <protection/>
    </xf>
    <xf numFmtId="0" fontId="9" fillId="0" borderId="14" xfId="40" applyFont="1" applyBorder="1" applyAlignment="1">
      <alignment horizontal="center"/>
      <protection/>
    </xf>
    <xf numFmtId="0" fontId="9" fillId="0" borderId="13" xfId="40" applyFont="1" applyBorder="1" applyAlignment="1">
      <alignment horizontal="center"/>
      <protection/>
    </xf>
    <xf numFmtId="0" fontId="9" fillId="0" borderId="12" xfId="40" applyFont="1" applyBorder="1" applyAlignment="1">
      <alignment horizontal="left" vertical="center" wrapText="1"/>
      <protection/>
    </xf>
    <xf numFmtId="0" fontId="9" fillId="0" borderId="14" xfId="40" applyFont="1" applyBorder="1" applyAlignment="1">
      <alignment horizontal="left" vertical="center" wrapText="1"/>
      <protection/>
    </xf>
    <xf numFmtId="0" fontId="9" fillId="0" borderId="13" xfId="40" applyFont="1" applyBorder="1" applyAlignment="1">
      <alignment horizontal="left" vertical="center" wrapText="1"/>
      <protection/>
    </xf>
    <xf numFmtId="0" fontId="10" fillId="0" borderId="12" xfId="40" applyFont="1" applyBorder="1" applyAlignment="1">
      <alignment horizontal="center" vertical="center" wrapText="1"/>
      <protection/>
    </xf>
    <xf numFmtId="0" fontId="10" fillId="0" borderId="13" xfId="40" applyFont="1" applyBorder="1" applyAlignment="1">
      <alignment horizontal="center" vertical="center" wrapText="1"/>
      <protection/>
    </xf>
    <xf numFmtId="0" fontId="8" fillId="0" borderId="0" xfId="40" applyFont="1" applyAlignment="1">
      <alignment horizontal="center" vertical="center"/>
      <protection/>
    </xf>
    <xf numFmtId="0" fontId="9" fillId="0" borderId="0" xfId="40" applyFont="1" applyBorder="1" applyAlignment="1">
      <alignment horizontal="right" vertical="center"/>
      <protection/>
    </xf>
    <xf numFmtId="0" fontId="10" fillId="0" borderId="10" xfId="40" applyFont="1" applyBorder="1" applyAlignment="1">
      <alignment horizontal="center" vertical="center"/>
      <protection/>
    </xf>
    <xf numFmtId="0" fontId="10" fillId="0" borderId="12" xfId="40" applyFont="1" applyBorder="1" applyAlignment="1">
      <alignment horizontal="center" vertical="center"/>
      <protection/>
    </xf>
    <xf numFmtId="0" fontId="10" fillId="0" borderId="13" xfId="40" applyFont="1" applyBorder="1" applyAlignment="1">
      <alignment horizontal="center" vertical="center"/>
      <protection/>
    </xf>
    <xf numFmtId="0" fontId="8" fillId="0" borderId="0" xfId="0" applyFont="1" applyFill="1" applyAlignment="1">
      <alignment horizontal="center" vertical="center"/>
    </xf>
    <xf numFmtId="0" fontId="8" fillId="0" borderId="0" xfId="0" applyFont="1" applyFill="1" applyBorder="1" applyAlignment="1">
      <alignment horizontal="center" vertical="center" wrapText="1"/>
    </xf>
    <xf numFmtId="0" fontId="7" fillId="0" borderId="16" xfId="0" applyFont="1" applyBorder="1" applyAlignment="1">
      <alignment horizontal="right" vertical="center" wrapText="1"/>
    </xf>
    <xf numFmtId="0" fontId="5" fillId="0" borderId="0" xfId="0" applyFont="1" applyAlignment="1">
      <alignment horizontal="left" vertical="center"/>
    </xf>
    <xf numFmtId="0" fontId="15" fillId="0" borderId="0" xfId="0" applyFont="1" applyAlignment="1">
      <alignment horizontal="center" vertical="center"/>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8" xfId="0" applyFont="1" applyBorder="1" applyAlignment="1">
      <alignment horizontal="center" vertical="center" wrapText="1"/>
    </xf>
    <xf numFmtId="0" fontId="12" fillId="0" borderId="18" xfId="0" applyFont="1" applyBorder="1" applyAlignment="1">
      <alignment horizontal="center" vertical="center"/>
    </xf>
    <xf numFmtId="0" fontId="12" fillId="0" borderId="17"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textRotation="255" wrapText="1"/>
    </xf>
    <xf numFmtId="0" fontId="12" fillId="0" borderId="14" xfId="0" applyFont="1" applyBorder="1" applyAlignment="1">
      <alignment horizontal="center" vertical="center" textRotation="255"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8" fillId="0" borderId="10" xfId="0" applyFont="1" applyBorder="1" applyAlignment="1">
      <alignment horizontal="center" vertical="center" textRotation="255"/>
    </xf>
    <xf numFmtId="0" fontId="12" fillId="0" borderId="14" xfId="0" applyFont="1" applyBorder="1" applyAlignment="1">
      <alignment horizontal="center" vertical="center"/>
    </xf>
    <xf numFmtId="0" fontId="12" fillId="0" borderId="14" xfId="0" applyFont="1" applyBorder="1" applyAlignment="1">
      <alignment horizontal="left" vertical="center" wrapText="1"/>
    </xf>
    <xf numFmtId="0" fontId="12" fillId="0" borderId="14" xfId="0" applyFont="1" applyBorder="1" applyAlignment="1">
      <alignmen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1年财政预算收支（草案）计算表"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F19"/>
  <sheetViews>
    <sheetView tabSelected="1" view="pageBreakPreview" zoomScale="60" zoomScalePageLayoutView="0" workbookViewId="0" topLeftCell="B1">
      <selection activeCell="B1" sqref="B1"/>
    </sheetView>
  </sheetViews>
  <sheetFormatPr defaultColWidth="9.00390625" defaultRowHeight="14.25"/>
  <cols>
    <col min="1" max="1" width="0.37109375" style="1" hidden="1" customWidth="1"/>
    <col min="2" max="2" width="29.125" style="1" customWidth="1"/>
    <col min="3" max="5" width="14.25390625" style="1" customWidth="1"/>
    <col min="6" max="6" width="24.625" style="1" customWidth="1"/>
    <col min="7" max="16384" width="9.00390625" style="1" customWidth="1"/>
  </cols>
  <sheetData>
    <row r="1" ht="18" customHeight="1">
      <c r="B1" s="62" t="s">
        <v>108</v>
      </c>
    </row>
    <row r="2" spans="2:6" ht="30.75" customHeight="1">
      <c r="B2" s="77" t="s">
        <v>48</v>
      </c>
      <c r="C2" s="77"/>
      <c r="D2" s="77"/>
      <c r="E2" s="77"/>
      <c r="F2" s="77"/>
    </row>
    <row r="3" spans="2:6" ht="18.75" customHeight="1">
      <c r="B3" s="78" t="s">
        <v>0</v>
      </c>
      <c r="C3" s="78"/>
      <c r="D3" s="78"/>
      <c r="E3" s="78"/>
      <c r="F3" s="78"/>
    </row>
    <row r="4" spans="2:6" s="2" customFormat="1" ht="51" customHeight="1">
      <c r="B4" s="79" t="s">
        <v>1</v>
      </c>
      <c r="C4" s="80" t="s">
        <v>2</v>
      </c>
      <c r="D4" s="75" t="s">
        <v>17</v>
      </c>
      <c r="E4" s="75" t="s">
        <v>16</v>
      </c>
      <c r="F4" s="80" t="s">
        <v>3</v>
      </c>
    </row>
    <row r="5" spans="2:6" s="2" customFormat="1" ht="21" customHeight="1">
      <c r="B5" s="79"/>
      <c r="C5" s="81"/>
      <c r="D5" s="76"/>
      <c r="E5" s="76"/>
      <c r="F5" s="81"/>
    </row>
    <row r="6" spans="2:6" s="2" customFormat="1" ht="49.5" customHeight="1">
      <c r="B6" s="3" t="s">
        <v>4</v>
      </c>
      <c r="C6" s="4">
        <f>C7+C8</f>
        <v>1662200</v>
      </c>
      <c r="D6" s="4">
        <f>D7+D8</f>
        <v>1662200</v>
      </c>
      <c r="E6" s="12">
        <f>D6-C6</f>
        <v>0</v>
      </c>
      <c r="F6" s="69"/>
    </row>
    <row r="7" spans="2:6" s="2" customFormat="1" ht="49.5" customHeight="1">
      <c r="B7" s="3" t="s">
        <v>5</v>
      </c>
      <c r="C7" s="4">
        <v>382300</v>
      </c>
      <c r="D7" s="4">
        <v>382300</v>
      </c>
      <c r="E7" s="12">
        <f aca="true" t="shared" si="0" ref="E7:E18">D7-C7</f>
        <v>0</v>
      </c>
      <c r="F7" s="70"/>
    </row>
    <row r="8" spans="2:6" s="2" customFormat="1" ht="49.5" customHeight="1">
      <c r="B8" s="3" t="s">
        <v>6</v>
      </c>
      <c r="C8" s="4">
        <v>1279900</v>
      </c>
      <c r="D8" s="4">
        <v>1279900</v>
      </c>
      <c r="E8" s="12">
        <f t="shared" si="0"/>
        <v>0</v>
      </c>
      <c r="F8" s="71"/>
    </row>
    <row r="9" spans="2:6" s="2" customFormat="1" ht="49.5" customHeight="1">
      <c r="B9" s="3" t="s">
        <v>7</v>
      </c>
      <c r="C9" s="4">
        <f>C10+C11</f>
        <v>79900</v>
      </c>
      <c r="D9" s="4">
        <f>D10+D11</f>
        <v>178041</v>
      </c>
      <c r="E9" s="12">
        <f t="shared" si="0"/>
        <v>98141</v>
      </c>
      <c r="F9" s="72" t="s">
        <v>22</v>
      </c>
    </row>
    <row r="10" spans="2:6" s="2" customFormat="1" ht="49.5" customHeight="1">
      <c r="B10" s="3" t="s">
        <v>8</v>
      </c>
      <c r="C10" s="4">
        <v>11800</v>
      </c>
      <c r="D10" s="4">
        <v>16598</v>
      </c>
      <c r="E10" s="12">
        <f t="shared" si="0"/>
        <v>4798</v>
      </c>
      <c r="F10" s="73"/>
    </row>
    <row r="11" spans="2:6" s="2" customFormat="1" ht="39.75" customHeight="1">
      <c r="B11" s="3" t="s">
        <v>9</v>
      </c>
      <c r="C11" s="4">
        <v>68100</v>
      </c>
      <c r="D11" s="4">
        <v>161443</v>
      </c>
      <c r="E11" s="12">
        <f t="shared" si="0"/>
        <v>93343</v>
      </c>
      <c r="F11" s="74"/>
    </row>
    <row r="12" spans="2:6" s="2" customFormat="1" ht="44.25" customHeight="1">
      <c r="B12" s="5" t="s">
        <v>10</v>
      </c>
      <c r="C12" s="6">
        <f>C6+C9</f>
        <v>1742100</v>
      </c>
      <c r="D12" s="6">
        <f>D6+D9</f>
        <v>1840241</v>
      </c>
      <c r="E12" s="12">
        <f t="shared" si="0"/>
        <v>98141</v>
      </c>
      <c r="F12" s="7"/>
    </row>
    <row r="13" spans="2:6" s="2" customFormat="1" ht="30" customHeight="1">
      <c r="B13" s="3" t="s">
        <v>11</v>
      </c>
      <c r="C13" s="4">
        <v>64700</v>
      </c>
      <c r="D13" s="4">
        <v>64700</v>
      </c>
      <c r="E13" s="12">
        <f t="shared" si="0"/>
        <v>0</v>
      </c>
      <c r="F13" s="7"/>
    </row>
    <row r="14" spans="2:6" s="2" customFormat="1" ht="35.25" customHeight="1">
      <c r="B14" s="3" t="s">
        <v>12</v>
      </c>
      <c r="C14" s="4">
        <v>164134</v>
      </c>
      <c r="D14" s="4">
        <v>164134</v>
      </c>
      <c r="E14" s="12">
        <f t="shared" si="0"/>
        <v>0</v>
      </c>
      <c r="F14" s="7"/>
    </row>
    <row r="15" spans="2:6" s="2" customFormat="1" ht="99.75" customHeight="1">
      <c r="B15" s="3" t="s">
        <v>13</v>
      </c>
      <c r="C15" s="4">
        <v>0</v>
      </c>
      <c r="D15" s="4">
        <v>1311</v>
      </c>
      <c r="E15" s="12">
        <f t="shared" si="0"/>
        <v>1311</v>
      </c>
      <c r="F15" s="7" t="s">
        <v>18</v>
      </c>
    </row>
    <row r="16" spans="2:6" s="2" customFormat="1" ht="57.75" customHeight="1">
      <c r="B16" s="3" t="s">
        <v>14</v>
      </c>
      <c r="C16" s="4">
        <v>300</v>
      </c>
      <c r="D16" s="4">
        <v>1233</v>
      </c>
      <c r="E16" s="12">
        <f t="shared" si="0"/>
        <v>933</v>
      </c>
      <c r="F16" s="7" t="s">
        <v>20</v>
      </c>
    </row>
    <row r="17" spans="2:6" s="2" customFormat="1" ht="70.5" customHeight="1">
      <c r="B17" s="3" t="s">
        <v>19</v>
      </c>
      <c r="C17" s="4">
        <v>0</v>
      </c>
      <c r="D17" s="4">
        <v>193636</v>
      </c>
      <c r="E17" s="12">
        <f t="shared" si="0"/>
        <v>193636</v>
      </c>
      <c r="F17" s="7" t="s">
        <v>21</v>
      </c>
    </row>
    <row r="18" spans="2:6" s="2" customFormat="1" ht="59.25" customHeight="1">
      <c r="B18" s="8" t="s">
        <v>15</v>
      </c>
      <c r="C18" s="6">
        <f>SUM(C12:C17)</f>
        <v>1971234</v>
      </c>
      <c r="D18" s="6">
        <f>SUM(D12:D17)</f>
        <v>2265255</v>
      </c>
      <c r="E18" s="12">
        <f t="shared" si="0"/>
        <v>294021</v>
      </c>
      <c r="F18" s="9"/>
    </row>
    <row r="19" spans="2:6" ht="14.25">
      <c r="B19" s="10"/>
      <c r="C19" s="11"/>
      <c r="D19" s="11"/>
      <c r="F19" s="10"/>
    </row>
  </sheetData>
  <sheetProtection/>
  <mergeCells count="9">
    <mergeCell ref="F6:F8"/>
    <mergeCell ref="F9:F11"/>
    <mergeCell ref="D4:D5"/>
    <mergeCell ref="B2:F2"/>
    <mergeCell ref="B3:F3"/>
    <mergeCell ref="B4:B5"/>
    <mergeCell ref="C4:C5"/>
    <mergeCell ref="E4:E5"/>
    <mergeCell ref="F4:F5"/>
  </mergeCells>
  <printOptions/>
  <pageMargins left="0.75" right="0.75" top="1" bottom="1" header="0.5" footer="0.5"/>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E27"/>
  <sheetViews>
    <sheetView view="pageBreakPreview" zoomScale="60" zoomScalePageLayoutView="0" workbookViewId="0" topLeftCell="A1">
      <selection activeCell="A1" sqref="A1"/>
    </sheetView>
  </sheetViews>
  <sheetFormatPr defaultColWidth="14.25390625" defaultRowHeight="24.75" customHeight="1"/>
  <cols>
    <col min="1" max="1" width="28.125" style="13" customWidth="1"/>
    <col min="2" max="3" width="12.625" style="14" customWidth="1"/>
    <col min="4" max="4" width="15.50390625" style="15" customWidth="1"/>
    <col min="5" max="5" width="37.25390625" style="16" customWidth="1"/>
    <col min="6" max="251" width="9.00390625" style="17" customWidth="1"/>
    <col min="252" max="252" width="42.25390625" style="17" customWidth="1"/>
    <col min="253" max="255" width="13.875" style="17" customWidth="1"/>
    <col min="256" max="16384" width="14.25390625" style="17" customWidth="1"/>
  </cols>
  <sheetData>
    <row r="1" spans="1:5" ht="24.75" customHeight="1">
      <c r="A1" s="13" t="s">
        <v>85</v>
      </c>
      <c r="E1" s="16" t="s">
        <v>23</v>
      </c>
    </row>
    <row r="2" spans="1:5" ht="24.75" customHeight="1">
      <c r="A2" s="82" t="s">
        <v>49</v>
      </c>
      <c r="B2" s="82"/>
      <c r="C2" s="82"/>
      <c r="D2" s="82"/>
      <c r="E2" s="82"/>
    </row>
    <row r="3" ht="24.75" customHeight="1">
      <c r="E3" s="18" t="s">
        <v>24</v>
      </c>
    </row>
    <row r="4" spans="1:5" ht="57" customHeight="1">
      <c r="A4" s="19" t="s">
        <v>25</v>
      </c>
      <c r="B4" s="20" t="s">
        <v>26</v>
      </c>
      <c r="C4" s="20" t="s">
        <v>46</v>
      </c>
      <c r="D4" s="21" t="s">
        <v>47</v>
      </c>
      <c r="E4" s="21" t="s">
        <v>27</v>
      </c>
    </row>
    <row r="5" spans="1:5" ht="30" customHeight="1">
      <c r="A5" s="22" t="s">
        <v>28</v>
      </c>
      <c r="B5" s="23">
        <v>155029</v>
      </c>
      <c r="C5" s="23">
        <v>155029</v>
      </c>
      <c r="D5" s="23">
        <f>C5-B5</f>
        <v>0</v>
      </c>
      <c r="E5" s="24"/>
    </row>
    <row r="6" spans="1:5" ht="30" customHeight="1">
      <c r="A6" s="22" t="s">
        <v>29</v>
      </c>
      <c r="B6" s="23">
        <v>1699</v>
      </c>
      <c r="C6" s="23">
        <v>1699</v>
      </c>
      <c r="D6" s="23">
        <f aca="true" t="shared" si="0" ref="D6:D27">C6-B6</f>
        <v>0</v>
      </c>
      <c r="E6" s="24"/>
    </row>
    <row r="7" spans="1:5" ht="30" customHeight="1">
      <c r="A7" s="22" t="s">
        <v>30</v>
      </c>
      <c r="B7" s="23">
        <v>171327</v>
      </c>
      <c r="C7" s="23">
        <v>171327</v>
      </c>
      <c r="D7" s="23">
        <f t="shared" si="0"/>
        <v>0</v>
      </c>
      <c r="E7" s="24"/>
    </row>
    <row r="8" spans="1:5" ht="30" customHeight="1">
      <c r="A8" s="22" t="s">
        <v>31</v>
      </c>
      <c r="B8" s="23">
        <v>350871</v>
      </c>
      <c r="C8" s="23">
        <v>350871</v>
      </c>
      <c r="D8" s="23">
        <f t="shared" si="0"/>
        <v>0</v>
      </c>
      <c r="E8" s="24"/>
    </row>
    <row r="9" spans="1:5" ht="71.25" customHeight="1">
      <c r="A9" s="22" t="s">
        <v>32</v>
      </c>
      <c r="B9" s="23">
        <v>33663</v>
      </c>
      <c r="C9" s="23">
        <f>33663+85000</f>
        <v>118663</v>
      </c>
      <c r="D9" s="23">
        <f t="shared" si="0"/>
        <v>85000</v>
      </c>
      <c r="E9" s="24" t="s">
        <v>55</v>
      </c>
    </row>
    <row r="10" spans="1:5" ht="30" customHeight="1">
      <c r="A10" s="22" t="s">
        <v>33</v>
      </c>
      <c r="B10" s="23">
        <v>47538</v>
      </c>
      <c r="C10" s="23">
        <v>47538</v>
      </c>
      <c r="D10" s="23">
        <f t="shared" si="0"/>
        <v>0</v>
      </c>
      <c r="E10" s="24"/>
    </row>
    <row r="11" spans="1:5" ht="30" customHeight="1">
      <c r="A11" s="22" t="s">
        <v>34</v>
      </c>
      <c r="B11" s="23">
        <v>59370</v>
      </c>
      <c r="C11" s="23">
        <v>59370</v>
      </c>
      <c r="D11" s="23">
        <f t="shared" si="0"/>
        <v>0</v>
      </c>
      <c r="E11" s="24"/>
    </row>
    <row r="12" spans="1:5" ht="30" customHeight="1">
      <c r="A12" s="22" t="s">
        <v>35</v>
      </c>
      <c r="B12" s="23">
        <v>165958</v>
      </c>
      <c r="C12" s="23">
        <v>165958</v>
      </c>
      <c r="D12" s="23">
        <f t="shared" si="0"/>
        <v>0</v>
      </c>
      <c r="E12" s="24"/>
    </row>
    <row r="13" spans="1:5" ht="30" customHeight="1">
      <c r="A13" s="22" t="s">
        <v>36</v>
      </c>
      <c r="B13" s="23">
        <f>12137-3200</f>
        <v>8937</v>
      </c>
      <c r="C13" s="23">
        <f>12137-3200</f>
        <v>8937</v>
      </c>
      <c r="D13" s="23">
        <f t="shared" si="0"/>
        <v>0</v>
      </c>
      <c r="E13" s="24"/>
    </row>
    <row r="14" spans="1:5" ht="39" customHeight="1">
      <c r="A14" s="22" t="s">
        <v>37</v>
      </c>
      <c r="B14" s="23">
        <v>379042</v>
      </c>
      <c r="C14" s="23">
        <f>379042+9021</f>
        <v>388063</v>
      </c>
      <c r="D14" s="23">
        <f t="shared" si="0"/>
        <v>9021</v>
      </c>
      <c r="E14" s="24" t="s">
        <v>56</v>
      </c>
    </row>
    <row r="15" spans="1:5" ht="30" customHeight="1">
      <c r="A15" s="22" t="s">
        <v>38</v>
      </c>
      <c r="B15" s="23">
        <v>62325</v>
      </c>
      <c r="C15" s="23">
        <v>62325</v>
      </c>
      <c r="D15" s="23">
        <f t="shared" si="0"/>
        <v>0</v>
      </c>
      <c r="E15" s="24"/>
    </row>
    <row r="16" spans="1:5" ht="30" customHeight="1">
      <c r="A16" s="22" t="s">
        <v>39</v>
      </c>
      <c r="B16" s="23">
        <v>1020</v>
      </c>
      <c r="C16" s="23">
        <v>1020</v>
      </c>
      <c r="D16" s="23">
        <f t="shared" si="0"/>
        <v>0</v>
      </c>
      <c r="E16" s="24"/>
    </row>
    <row r="17" spans="1:5" ht="30" customHeight="1">
      <c r="A17" s="22" t="s">
        <v>40</v>
      </c>
      <c r="B17" s="23">
        <f>23559-19800</f>
        <v>3759</v>
      </c>
      <c r="C17" s="23">
        <f>23559-19800</f>
        <v>3759</v>
      </c>
      <c r="D17" s="23">
        <f t="shared" si="0"/>
        <v>0</v>
      </c>
      <c r="E17" s="24"/>
    </row>
    <row r="18" spans="1:5" ht="30" customHeight="1">
      <c r="A18" s="22" t="s">
        <v>41</v>
      </c>
      <c r="B18" s="23">
        <v>222</v>
      </c>
      <c r="C18" s="23">
        <v>222</v>
      </c>
      <c r="D18" s="23">
        <f t="shared" si="0"/>
        <v>0</v>
      </c>
      <c r="E18" s="24"/>
    </row>
    <row r="19" spans="1:5" ht="30" customHeight="1">
      <c r="A19" s="22" t="s">
        <v>50</v>
      </c>
      <c r="B19" s="23">
        <v>4546</v>
      </c>
      <c r="C19" s="23">
        <v>4546</v>
      </c>
      <c r="D19" s="23">
        <f t="shared" si="0"/>
        <v>0</v>
      </c>
      <c r="E19" s="24"/>
    </row>
    <row r="20" spans="1:5" ht="30" customHeight="1">
      <c r="A20" s="22" t="s">
        <v>51</v>
      </c>
      <c r="B20" s="23">
        <f>79368-3000</f>
        <v>76368</v>
      </c>
      <c r="C20" s="23">
        <f>79368-3000</f>
        <v>76368</v>
      </c>
      <c r="D20" s="23">
        <f t="shared" si="0"/>
        <v>0</v>
      </c>
      <c r="E20" s="24"/>
    </row>
    <row r="21" spans="1:5" ht="30" customHeight="1">
      <c r="A21" s="22" t="s">
        <v>52</v>
      </c>
      <c r="B21" s="23">
        <v>9800</v>
      </c>
      <c r="C21" s="23">
        <v>9800</v>
      </c>
      <c r="D21" s="23">
        <f t="shared" si="0"/>
        <v>0</v>
      </c>
      <c r="E21" s="24"/>
    </row>
    <row r="22" spans="1:5" ht="31.5" customHeight="1">
      <c r="A22" s="22" t="s">
        <v>53</v>
      </c>
      <c r="B22" s="23">
        <v>30000</v>
      </c>
      <c r="C22" s="23">
        <v>30000</v>
      </c>
      <c r="D22" s="23">
        <f t="shared" si="0"/>
        <v>0</v>
      </c>
      <c r="E22" s="26"/>
    </row>
    <row r="23" spans="1:5" ht="31.5" customHeight="1">
      <c r="A23" s="22" t="s">
        <v>54</v>
      </c>
      <c r="B23" s="23">
        <f>190910+23000+3000</f>
        <v>216910</v>
      </c>
      <c r="C23" s="23">
        <f>190910+23000+3000+200000</f>
        <v>416910</v>
      </c>
      <c r="D23" s="23">
        <f t="shared" si="0"/>
        <v>200000</v>
      </c>
      <c r="E23" s="24" t="s">
        <v>57</v>
      </c>
    </row>
    <row r="24" spans="1:5" ht="32.25" customHeight="1">
      <c r="A24" s="27" t="s">
        <v>42</v>
      </c>
      <c r="B24" s="28">
        <v>1778384</v>
      </c>
      <c r="C24" s="28">
        <f>SUM(C5:C23)</f>
        <v>2072405</v>
      </c>
      <c r="D24" s="28">
        <f t="shared" si="0"/>
        <v>294021</v>
      </c>
      <c r="E24" s="26"/>
    </row>
    <row r="25" spans="1:5" ht="30" customHeight="1">
      <c r="A25" s="27" t="s">
        <v>43</v>
      </c>
      <c r="B25" s="28">
        <v>151350</v>
      </c>
      <c r="C25" s="28">
        <v>151350</v>
      </c>
      <c r="D25" s="23">
        <f t="shared" si="0"/>
        <v>0</v>
      </c>
      <c r="E25" s="26"/>
    </row>
    <row r="26" spans="1:5" ht="30" customHeight="1">
      <c r="A26" s="27" t="s">
        <v>44</v>
      </c>
      <c r="B26" s="28">
        <v>41500</v>
      </c>
      <c r="C26" s="28">
        <v>41500</v>
      </c>
      <c r="D26" s="23">
        <f t="shared" si="0"/>
        <v>0</v>
      </c>
      <c r="E26" s="26"/>
    </row>
    <row r="27" spans="1:5" ht="36" customHeight="1">
      <c r="A27" s="8" t="s">
        <v>45</v>
      </c>
      <c r="B27" s="28">
        <f>SUM(B24:B26)</f>
        <v>1971234</v>
      </c>
      <c r="C27" s="28">
        <f>SUM(C24:C26)</f>
        <v>2265255</v>
      </c>
      <c r="D27" s="28">
        <f t="shared" si="0"/>
        <v>294021</v>
      </c>
      <c r="E27" s="25"/>
    </row>
  </sheetData>
  <sheetProtection/>
  <mergeCells count="1">
    <mergeCell ref="A2:E2"/>
  </mergeCells>
  <printOptions/>
  <pageMargins left="0.75" right="0.75" top="1" bottom="1" header="0.5" footer="0.5"/>
  <pageSetup horizontalDpi="600" verticalDpi="600" orientation="portrait" paperSize="9" scale="75" r:id="rId3"/>
  <legacyDrawing r:id="rId2"/>
</worksheet>
</file>

<file path=xl/worksheets/sheet3.xml><?xml version="1.0" encoding="utf-8"?>
<worksheet xmlns="http://schemas.openxmlformats.org/spreadsheetml/2006/main" xmlns:r="http://schemas.openxmlformats.org/officeDocument/2006/relationships">
  <dimension ref="A1:G30"/>
  <sheetViews>
    <sheetView view="pageBreakPreview" zoomScale="60" zoomScalePageLayoutView="0" workbookViewId="0" topLeftCell="A1">
      <selection activeCell="G6" sqref="G6"/>
    </sheetView>
  </sheetViews>
  <sheetFormatPr defaultColWidth="9.00390625" defaultRowHeight="30" customHeight="1"/>
  <cols>
    <col min="1" max="1" width="30.75390625" style="45" customWidth="1"/>
    <col min="2" max="2" width="13.75390625" style="45" customWidth="1"/>
    <col min="3" max="3" width="11.875" style="45" customWidth="1"/>
    <col min="4" max="4" width="13.375" style="45" customWidth="1"/>
    <col min="5" max="5" width="24.25390625" style="45" customWidth="1"/>
    <col min="6" max="6" width="9.375" style="45" customWidth="1"/>
    <col min="7" max="16384" width="9.00390625" style="45" customWidth="1"/>
  </cols>
  <sheetData>
    <row r="1" ht="24.75" customHeight="1">
      <c r="A1" s="63" t="s">
        <v>106</v>
      </c>
    </row>
    <row r="2" spans="1:7" ht="35.25" customHeight="1">
      <c r="A2" s="83" t="s">
        <v>87</v>
      </c>
      <c r="B2" s="83"/>
      <c r="C2" s="83"/>
      <c r="D2" s="83"/>
      <c r="E2" s="83"/>
      <c r="F2" s="46"/>
      <c r="G2" s="46"/>
    </row>
    <row r="3" spans="1:5" ht="26.25" customHeight="1">
      <c r="A3" s="84" t="s">
        <v>88</v>
      </c>
      <c r="B3" s="84"/>
      <c r="C3" s="84"/>
      <c r="D3" s="84"/>
      <c r="E3" s="84"/>
    </row>
    <row r="4" spans="1:5" ht="58.5" customHeight="1">
      <c r="A4" s="47" t="s">
        <v>89</v>
      </c>
      <c r="B4" s="47" t="s">
        <v>90</v>
      </c>
      <c r="C4" s="48" t="s">
        <v>46</v>
      </c>
      <c r="D4" s="48" t="s">
        <v>91</v>
      </c>
      <c r="E4" s="47" t="s">
        <v>92</v>
      </c>
    </row>
    <row r="5" spans="1:5" ht="66.75" customHeight="1">
      <c r="A5" s="49" t="s">
        <v>93</v>
      </c>
      <c r="B5" s="50">
        <v>10893</v>
      </c>
      <c r="C5" s="51">
        <v>0</v>
      </c>
      <c r="D5" s="51">
        <f>C5-B5</f>
        <v>-10893</v>
      </c>
      <c r="E5" s="52" t="s">
        <v>94</v>
      </c>
    </row>
    <row r="6" spans="1:5" ht="60" customHeight="1">
      <c r="A6" s="49" t="s">
        <v>95</v>
      </c>
      <c r="B6" s="50">
        <v>7373</v>
      </c>
      <c r="C6" s="50">
        <v>7373</v>
      </c>
      <c r="D6" s="51">
        <f aca="true" t="shared" si="0" ref="D6:D12">C6-B6</f>
        <v>0</v>
      </c>
      <c r="E6" s="53"/>
    </row>
    <row r="7" spans="1:5" ht="60" customHeight="1">
      <c r="A7" s="52" t="s">
        <v>96</v>
      </c>
      <c r="B7" s="50">
        <v>50000</v>
      </c>
      <c r="C7" s="50">
        <v>50000</v>
      </c>
      <c r="D7" s="51">
        <f t="shared" si="0"/>
        <v>0</v>
      </c>
      <c r="E7" s="53"/>
    </row>
    <row r="8" spans="1:5" ht="60" customHeight="1">
      <c r="A8" s="52" t="s">
        <v>97</v>
      </c>
      <c r="B8" s="50">
        <v>100</v>
      </c>
      <c r="C8" s="50">
        <v>100</v>
      </c>
      <c r="D8" s="51">
        <f t="shared" si="0"/>
        <v>0</v>
      </c>
      <c r="E8" s="53"/>
    </row>
    <row r="9" spans="1:5" ht="91.5" customHeight="1">
      <c r="A9" s="52" t="s">
        <v>98</v>
      </c>
      <c r="B9" s="50">
        <v>83484</v>
      </c>
      <c r="C9" s="51">
        <v>24377</v>
      </c>
      <c r="D9" s="51">
        <f t="shared" si="0"/>
        <v>-59107</v>
      </c>
      <c r="E9" s="52" t="s">
        <v>99</v>
      </c>
    </row>
    <row r="10" spans="1:5" ht="60" customHeight="1">
      <c r="A10" s="52" t="s">
        <v>100</v>
      </c>
      <c r="B10" s="50">
        <v>20000</v>
      </c>
      <c r="C10" s="50">
        <v>20000</v>
      </c>
      <c r="D10" s="51">
        <f t="shared" si="0"/>
        <v>0</v>
      </c>
      <c r="E10" s="53"/>
    </row>
    <row r="11" spans="1:5" ht="62.25" customHeight="1">
      <c r="A11" s="52" t="s">
        <v>101</v>
      </c>
      <c r="B11" s="50">
        <v>40000</v>
      </c>
      <c r="C11" s="51">
        <v>10000</v>
      </c>
      <c r="D11" s="51">
        <f t="shared" si="0"/>
        <v>-30000</v>
      </c>
      <c r="E11" s="52" t="s">
        <v>102</v>
      </c>
    </row>
    <row r="12" spans="1:5" ht="74.25" customHeight="1">
      <c r="A12" s="52" t="s">
        <v>103</v>
      </c>
      <c r="B12" s="50">
        <v>0</v>
      </c>
      <c r="C12" s="51">
        <v>100000</v>
      </c>
      <c r="D12" s="51">
        <f t="shared" si="0"/>
        <v>100000</v>
      </c>
      <c r="E12" s="52" t="s">
        <v>104</v>
      </c>
    </row>
    <row r="13" spans="1:5" ht="60" customHeight="1">
      <c r="A13" s="54" t="s">
        <v>105</v>
      </c>
      <c r="B13" s="55">
        <f>SUM(B5:B12)</f>
        <v>211850</v>
      </c>
      <c r="C13" s="55">
        <f>SUM(C5:C12)</f>
        <v>211850</v>
      </c>
      <c r="D13" s="55">
        <f>SUM(D5:D12)</f>
        <v>0</v>
      </c>
      <c r="E13" s="53"/>
    </row>
    <row r="21" spans="3:5" ht="30" customHeight="1">
      <c r="C21" s="56"/>
      <c r="D21" s="56"/>
      <c r="E21" s="57"/>
    </row>
    <row r="22" spans="3:5" ht="30" customHeight="1">
      <c r="C22" s="56"/>
      <c r="D22" s="56"/>
      <c r="E22" s="58"/>
    </row>
    <row r="23" spans="3:5" ht="30" customHeight="1">
      <c r="C23" s="56"/>
      <c r="D23" s="56"/>
      <c r="E23" s="57"/>
    </row>
    <row r="24" spans="3:5" ht="30" customHeight="1">
      <c r="C24" s="56"/>
      <c r="D24" s="56"/>
      <c r="E24" s="57"/>
    </row>
    <row r="25" spans="3:5" ht="30" customHeight="1">
      <c r="C25" s="56"/>
      <c r="D25" s="56"/>
      <c r="E25" s="57"/>
    </row>
    <row r="26" spans="3:5" ht="30" customHeight="1">
      <c r="C26" s="59"/>
      <c r="D26" s="59"/>
      <c r="E26" s="60"/>
    </row>
    <row r="27" spans="3:5" ht="30" customHeight="1">
      <c r="C27" s="59"/>
      <c r="D27" s="59"/>
      <c r="E27" s="60"/>
    </row>
    <row r="28" spans="3:5" ht="30" customHeight="1">
      <c r="C28" s="59"/>
      <c r="D28" s="59"/>
      <c r="E28" s="57"/>
    </row>
    <row r="29" spans="3:5" ht="30" customHeight="1">
      <c r="C29" s="56"/>
      <c r="D29" s="56"/>
      <c r="E29" s="57"/>
    </row>
    <row r="30" spans="3:5" ht="30" customHeight="1">
      <c r="C30" s="56"/>
      <c r="D30" s="56"/>
      <c r="E30" s="57"/>
    </row>
  </sheetData>
  <sheetProtection/>
  <mergeCells count="2">
    <mergeCell ref="A2:E2"/>
    <mergeCell ref="A3:E3"/>
  </mergeCells>
  <printOptions/>
  <pageMargins left="0.75" right="0.75" top="1" bottom="1" header="0.5" footer="0.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H19"/>
  <sheetViews>
    <sheetView view="pageBreakPreview" zoomScale="60" zoomScalePageLayoutView="0" workbookViewId="0" topLeftCell="A1">
      <selection activeCell="L3" sqref="L3"/>
    </sheetView>
  </sheetViews>
  <sheetFormatPr defaultColWidth="9.00390625" defaultRowHeight="14.25"/>
  <cols>
    <col min="1" max="1" width="7.375" style="29" customWidth="1"/>
    <col min="2" max="2" width="5.25390625" style="29" customWidth="1"/>
    <col min="3" max="3" width="16.375" style="29" customWidth="1"/>
    <col min="4" max="4" width="8.75390625" style="29" customWidth="1"/>
    <col min="5" max="5" width="9.00390625" style="29" customWidth="1"/>
    <col min="6" max="6" width="6.875" style="29" customWidth="1"/>
    <col min="7" max="7" width="18.00390625" style="29" customWidth="1"/>
    <col min="8" max="8" width="9.125" style="29" customWidth="1"/>
    <col min="9" max="16384" width="9.00390625" style="29" customWidth="1"/>
  </cols>
  <sheetData>
    <row r="1" spans="1:8" ht="23.25" customHeight="1">
      <c r="A1" s="61" t="s">
        <v>107</v>
      </c>
      <c r="B1" s="85"/>
      <c r="C1" s="85"/>
      <c r="D1" s="30"/>
      <c r="E1" s="30"/>
      <c r="F1" s="30"/>
      <c r="G1" s="30"/>
      <c r="H1" s="30"/>
    </row>
    <row r="2" spans="1:8" ht="24.75" customHeight="1">
      <c r="A2" s="86" t="s">
        <v>86</v>
      </c>
      <c r="B2" s="86"/>
      <c r="C2" s="86"/>
      <c r="D2" s="86"/>
      <c r="E2" s="86"/>
      <c r="F2" s="86"/>
      <c r="G2" s="86"/>
      <c r="H2" s="86"/>
    </row>
    <row r="3" spans="3:8" ht="25.5" customHeight="1">
      <c r="C3" s="30"/>
      <c r="D3" s="30"/>
      <c r="E3" s="30"/>
      <c r="F3" s="30"/>
      <c r="G3" s="30"/>
      <c r="H3" s="31" t="s">
        <v>58</v>
      </c>
    </row>
    <row r="4" spans="1:8" ht="35.25" customHeight="1">
      <c r="A4" s="87" t="s">
        <v>59</v>
      </c>
      <c r="B4" s="89" t="s">
        <v>60</v>
      </c>
      <c r="C4" s="90"/>
      <c r="D4" s="91"/>
      <c r="E4" s="87" t="s">
        <v>61</v>
      </c>
      <c r="F4" s="89" t="s">
        <v>62</v>
      </c>
      <c r="G4" s="90"/>
      <c r="H4" s="91"/>
    </row>
    <row r="5" spans="1:8" ht="28.5" customHeight="1">
      <c r="A5" s="88"/>
      <c r="B5" s="92" t="s">
        <v>63</v>
      </c>
      <c r="C5" s="93"/>
      <c r="D5" s="32">
        <f>D6+D11</f>
        <v>900995</v>
      </c>
      <c r="E5" s="88"/>
      <c r="F5" s="92" t="s">
        <v>63</v>
      </c>
      <c r="G5" s="93"/>
      <c r="H5" s="32">
        <f>H6+H11</f>
        <v>900995</v>
      </c>
    </row>
    <row r="6" spans="1:8" ht="26.25" customHeight="1">
      <c r="A6" s="66" t="s">
        <v>64</v>
      </c>
      <c r="B6" s="68" t="s">
        <v>65</v>
      </c>
      <c r="C6" s="94"/>
      <c r="D6" s="33">
        <f>SUM(D7:D10)</f>
        <v>294021</v>
      </c>
      <c r="E6" s="68" t="s">
        <v>65</v>
      </c>
      <c r="F6" s="95"/>
      <c r="G6" s="94"/>
      <c r="H6" s="33">
        <f>SUM(H7:H10)</f>
        <v>294021</v>
      </c>
    </row>
    <row r="7" spans="1:8" ht="48.75" customHeight="1">
      <c r="A7" s="67"/>
      <c r="B7" s="96">
        <v>1</v>
      </c>
      <c r="C7" s="33" t="s">
        <v>66</v>
      </c>
      <c r="D7" s="33">
        <v>1311</v>
      </c>
      <c r="E7" s="98" t="s">
        <v>67</v>
      </c>
      <c r="F7" s="35">
        <v>1</v>
      </c>
      <c r="G7" s="33" t="s">
        <v>68</v>
      </c>
      <c r="H7" s="33">
        <v>200000</v>
      </c>
    </row>
    <row r="8" spans="1:8" ht="49.5">
      <c r="A8" s="67"/>
      <c r="B8" s="97"/>
      <c r="C8" s="36" t="s">
        <v>69</v>
      </c>
      <c r="D8" s="36">
        <v>193636</v>
      </c>
      <c r="E8" s="99"/>
      <c r="F8" s="35">
        <v>2</v>
      </c>
      <c r="G8" s="33" t="s">
        <v>70</v>
      </c>
      <c r="H8" s="33">
        <v>75000</v>
      </c>
    </row>
    <row r="9" spans="1:8" ht="48.75" customHeight="1">
      <c r="A9" s="67"/>
      <c r="B9" s="37">
        <v>2</v>
      </c>
      <c r="C9" s="38" t="s">
        <v>71</v>
      </c>
      <c r="D9" s="36">
        <v>933</v>
      </c>
      <c r="E9" s="99"/>
      <c r="F9" s="39">
        <v>3</v>
      </c>
      <c r="G9" s="40" t="s">
        <v>72</v>
      </c>
      <c r="H9" s="41">
        <v>10000</v>
      </c>
    </row>
    <row r="10" spans="1:8" ht="33">
      <c r="A10" s="67"/>
      <c r="B10" s="34">
        <v>3</v>
      </c>
      <c r="C10" s="42" t="s">
        <v>73</v>
      </c>
      <c r="D10" s="33">
        <v>98141</v>
      </c>
      <c r="E10" s="99"/>
      <c r="F10" s="35">
        <v>4</v>
      </c>
      <c r="G10" s="33" t="s">
        <v>74</v>
      </c>
      <c r="H10" s="33">
        <f>6777+1311+933</f>
        <v>9021</v>
      </c>
    </row>
    <row r="11" spans="1:8" ht="29.25" customHeight="1">
      <c r="A11" s="102" t="s">
        <v>75</v>
      </c>
      <c r="B11" s="68" t="s">
        <v>65</v>
      </c>
      <c r="C11" s="94"/>
      <c r="D11" s="43">
        <f>SUM(D12:D119)</f>
        <v>606974</v>
      </c>
      <c r="E11" s="102" t="s">
        <v>75</v>
      </c>
      <c r="F11" s="68" t="s">
        <v>65</v>
      </c>
      <c r="G11" s="94"/>
      <c r="H11" s="33">
        <f>SUM(H12:H19)</f>
        <v>606974</v>
      </c>
    </row>
    <row r="12" spans="1:8" ht="33">
      <c r="A12" s="102"/>
      <c r="B12" s="96">
        <v>1</v>
      </c>
      <c r="C12" s="64" t="s">
        <v>76</v>
      </c>
      <c r="D12" s="100">
        <f>366787-1311</f>
        <v>365476</v>
      </c>
      <c r="E12" s="102"/>
      <c r="F12" s="35">
        <v>1</v>
      </c>
      <c r="G12" s="33" t="s">
        <v>77</v>
      </c>
      <c r="H12" s="33">
        <v>400000</v>
      </c>
    </row>
    <row r="13" spans="1:8" ht="26.25" customHeight="1">
      <c r="A13" s="102"/>
      <c r="B13" s="103"/>
      <c r="C13" s="104"/>
      <c r="D13" s="105"/>
      <c r="E13" s="102"/>
      <c r="F13" s="35">
        <v>2</v>
      </c>
      <c r="G13" s="33" t="s">
        <v>68</v>
      </c>
      <c r="H13" s="33">
        <v>100000</v>
      </c>
    </row>
    <row r="14" spans="1:8" ht="33">
      <c r="A14" s="102"/>
      <c r="B14" s="97"/>
      <c r="C14" s="65"/>
      <c r="D14" s="101"/>
      <c r="E14" s="102"/>
      <c r="F14" s="35">
        <v>3</v>
      </c>
      <c r="G14" s="33" t="s">
        <v>78</v>
      </c>
      <c r="H14" s="33">
        <v>60000</v>
      </c>
    </row>
    <row r="15" spans="1:8" ht="66">
      <c r="A15" s="102"/>
      <c r="B15" s="96">
        <v>2</v>
      </c>
      <c r="C15" s="64" t="s">
        <v>79</v>
      </c>
      <c r="D15" s="100">
        <f>212735-933</f>
        <v>211802</v>
      </c>
      <c r="E15" s="102"/>
      <c r="F15" s="35">
        <v>4</v>
      </c>
      <c r="G15" s="33" t="s">
        <v>80</v>
      </c>
      <c r="H15" s="33">
        <v>25000</v>
      </c>
    </row>
    <row r="16" spans="1:8" ht="33">
      <c r="A16" s="102"/>
      <c r="B16" s="103"/>
      <c r="C16" s="104"/>
      <c r="D16" s="105"/>
      <c r="E16" s="102"/>
      <c r="F16" s="35">
        <v>5</v>
      </c>
      <c r="G16" s="33" t="s">
        <v>74</v>
      </c>
      <c r="H16" s="33">
        <f>3223-1311-933</f>
        <v>979</v>
      </c>
    </row>
    <row r="17" spans="1:8" ht="33">
      <c r="A17" s="102"/>
      <c r="B17" s="97"/>
      <c r="C17" s="65"/>
      <c r="D17" s="101"/>
      <c r="E17" s="102"/>
      <c r="F17" s="35">
        <v>6</v>
      </c>
      <c r="G17" s="44" t="s">
        <v>81</v>
      </c>
      <c r="H17" s="33">
        <v>2000</v>
      </c>
    </row>
    <row r="18" spans="1:8" ht="33">
      <c r="A18" s="102"/>
      <c r="B18" s="96">
        <v>3</v>
      </c>
      <c r="C18" s="64" t="s">
        <v>82</v>
      </c>
      <c r="D18" s="100">
        <v>29696</v>
      </c>
      <c r="E18" s="102"/>
      <c r="F18" s="35">
        <v>7</v>
      </c>
      <c r="G18" s="44" t="s">
        <v>83</v>
      </c>
      <c r="H18" s="33">
        <v>5000</v>
      </c>
    </row>
    <row r="19" spans="1:8" ht="49.5">
      <c r="A19" s="102"/>
      <c r="B19" s="97"/>
      <c r="C19" s="65"/>
      <c r="D19" s="101"/>
      <c r="E19" s="102"/>
      <c r="F19" s="35">
        <v>8</v>
      </c>
      <c r="G19" s="33" t="s">
        <v>84</v>
      </c>
      <c r="H19" s="33">
        <v>13995</v>
      </c>
    </row>
  </sheetData>
  <sheetProtection/>
  <mergeCells count="26">
    <mergeCell ref="B15:B17"/>
    <mergeCell ref="C15:C17"/>
    <mergeCell ref="D15:D17"/>
    <mergeCell ref="B18:B19"/>
    <mergeCell ref="F11:G11"/>
    <mergeCell ref="B12:B14"/>
    <mergeCell ref="C12:C14"/>
    <mergeCell ref="D12:D14"/>
    <mergeCell ref="C18:C19"/>
    <mergeCell ref="A6:A10"/>
    <mergeCell ref="B6:C6"/>
    <mergeCell ref="E6:G6"/>
    <mergeCell ref="B7:B8"/>
    <mergeCell ref="E7:E10"/>
    <mergeCell ref="D18:D19"/>
    <mergeCell ref="A11:A19"/>
    <mergeCell ref="B11:C11"/>
    <mergeCell ref="E11:E19"/>
    <mergeCell ref="B1:C1"/>
    <mergeCell ref="A2:H2"/>
    <mergeCell ref="A4:A5"/>
    <mergeCell ref="B4:D4"/>
    <mergeCell ref="E4:E5"/>
    <mergeCell ref="F4:H4"/>
    <mergeCell ref="B5:C5"/>
    <mergeCell ref="F5:G5"/>
  </mergeCells>
  <printOptions/>
  <pageMargins left="0.75" right="0.75" top="1" bottom="1" header="0.5" footer="0.5"/>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2015-10-14T01:56:53Z</cp:lastPrinted>
  <dcterms:created xsi:type="dcterms:W3CDTF">1996-12-17T01:32:42Z</dcterms:created>
  <dcterms:modified xsi:type="dcterms:W3CDTF">2015-10-28T07:24:51Z</dcterms:modified>
  <cp:category/>
  <cp:version/>
  <cp:contentType/>
  <cp:contentStatus/>
</cp:coreProperties>
</file>