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75" firstSheet="1" activeTab="3"/>
  </bookViews>
  <sheets>
    <sheet name="IXOKORQ" sheetId="1" state="hidden" r:id="rId1"/>
    <sheet name="附表1∶2014年财政预算收入方案" sheetId="2" r:id="rId2"/>
    <sheet name="附表2，2014财政预算支出方案" sheetId="3" r:id="rId3"/>
    <sheet name="附表3，2014年龙岗区“三公”经费预算表" sheetId="4" r:id="rId4"/>
  </sheets>
  <definedNames/>
  <calcPr calcMode="manual" fullCalcOnLoad="1"/>
</workbook>
</file>

<file path=xl/comments3.xml><?xml version="1.0" encoding="utf-8"?>
<comments xmlns="http://schemas.openxmlformats.org/spreadsheetml/2006/main">
  <authors>
    <author>作者</author>
  </authors>
  <commentList>
    <comment ref="B1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B1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B172" authorId="0">
      <text>
        <r>
          <rPr>
            <b/>
            <sz val="9"/>
            <rFont val="宋体"/>
            <family val="0"/>
          </rPr>
          <t>项目库中为“食品药品安全”</t>
        </r>
      </text>
    </comment>
    <comment ref="B25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sharedStrings.xml><?xml version="1.0" encoding="utf-8"?>
<sst xmlns="http://schemas.openxmlformats.org/spreadsheetml/2006/main" count="311" uniqueCount="295">
  <si>
    <t>收入项目</t>
  </si>
  <si>
    <t>一、公共财政预算支出</t>
  </si>
  <si>
    <t>单位：万元</t>
  </si>
  <si>
    <t>比上年增长</t>
  </si>
  <si>
    <t>包括增值税和消费税税收返还、所得税基数返还</t>
  </si>
  <si>
    <t>包括教育费附加收入5.3亿元、其他教育补助收入1.2亿元、大运中心移交我区划转管养经费补助0.3亿元和大鹏新区分设对我区财力补助收入0.28亿元</t>
  </si>
  <si>
    <t>附件1：</t>
  </si>
  <si>
    <t>一、工商税收收入</t>
  </si>
  <si>
    <t xml:space="preserve">  其中：国税部门组织分成收入</t>
  </si>
  <si>
    <t>二、非税收入</t>
  </si>
  <si>
    <t xml:space="preserve">  其中：罚没收入及专项收入</t>
  </si>
  <si>
    <t>三、中央税收返还收入</t>
  </si>
  <si>
    <t>四、上级补助收入</t>
  </si>
  <si>
    <t xml:space="preserve">    民主党派及工商联事务</t>
  </si>
  <si>
    <t xml:space="preserve">    群众团体事务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</si>
  <si>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</si>
  <si>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</si>
  <si>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</si>
  <si>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</si>
  <si>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 xml:space="preserve">    其他一般公共服务支出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</si>
  <si>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</si>
  <si>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</si>
  <si>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</si>
  <si>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</si>
  <si>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</si>
  <si>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</si>
  <si>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</si>
  <si>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</si>
  <si>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其他公共安全支出</t>
  </si>
  <si>
    <t xml:space="preserve">    教育管理事务</t>
  </si>
  <si>
    <t xml:space="preserve">      行政运行</t>
  </si>
  <si>
    <t xml:space="preserve">      一般行政管理事务</t>
  </si>
  <si>
    <t xml:space="preserve">      机关服务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</si>
  <si>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</si>
  <si>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</si>
  <si>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</si>
  <si>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</si>
  <si>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</si>
  <si>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</si>
  <si>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</si>
  <si>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</si>
  <si>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</si>
  <si>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  职业高中教育</t>
  </si>
  <si>
    <t xml:space="preserve">      其他职业教育支出</t>
  </si>
  <si>
    <t xml:space="preserve">    成人教育</t>
  </si>
  <si>
    <t xml:space="preserve">      成人广播电视教育</t>
  </si>
  <si>
    <t xml:space="preserve">      其他成人教育支出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</si>
  <si>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</si>
  <si>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</si>
  <si>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</si>
  <si>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</si>
  <si>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教育费附加安排的支出</t>
  </si>
  <si>
    <t xml:space="preserve">      其他教育费附加安排的支出</t>
  </si>
  <si>
    <t xml:space="preserve">    科学技术管理事务</t>
  </si>
  <si>
    <t xml:space="preserve">    科技条件与服务</t>
  </si>
  <si>
    <t xml:space="preserve">    科学技术普及</t>
  </si>
  <si>
    <t xml:space="preserve">    科技交流与合作</t>
  </si>
  <si>
    <t xml:space="preserve">    其他科学技术支出</t>
  </si>
  <si>
    <t xml:space="preserve">    文化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</si>
  <si>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</si>
  <si>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</si>
  <si>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</si>
  <si>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</si>
  <si>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</si>
  <si>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</si>
  <si>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</si>
  <si>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</si>
  <si>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体育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</si>
  <si>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</si>
  <si>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</si>
  <si>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</si>
  <si>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</si>
  <si>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广播影视</t>
  </si>
  <si>
    <t xml:space="preserve">      其他广播影视支出</t>
  </si>
  <si>
    <t xml:space="preserve">    新闻出版</t>
  </si>
  <si>
    <t xml:space="preserve">      出版市场管理</t>
  </si>
  <si>
    <t xml:space="preserve">      其他新闻出版支出</t>
  </si>
  <si>
    <t xml:space="preserve">    其他文化体育与传媒支出</t>
  </si>
  <si>
    <t xml:space="preserve">      其他文化体育与传媒支出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</si>
  <si>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</si>
  <si>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</si>
  <si>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</si>
  <si>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</si>
  <si>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</si>
  <si>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</si>
  <si>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</si>
  <si>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</si>
  <si>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</si>
  <si>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</si>
  <si>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</si>
  <si>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</si>
  <si>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</si>
  <si>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</si>
  <si>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</si>
  <si>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</si>
  <si>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</si>
  <si>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</si>
  <si>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</si>
  <si>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</si>
  <si>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就业补助</t>
  </si>
  <si>
    <t xml:space="preserve">      其他就业补助支出</t>
  </si>
  <si>
    <t xml:space="preserve">    抚恤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</si>
  <si>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</si>
  <si>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</si>
  <si>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</si>
  <si>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</si>
  <si>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退役士兵教育培训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</si>
  <si>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</si>
  <si>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</si>
  <si>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</si>
  <si>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</si>
  <si>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</si>
  <si>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</si>
  <si>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</si>
  <si>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</si>
  <si>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</si>
  <si>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残疾人体育</t>
  </si>
  <si>
    <t xml:space="preserve">    城市居民最低生活保障</t>
  </si>
  <si>
    <t xml:space="preserve">      城市居民最低生活保障金支出</t>
  </si>
  <si>
    <t xml:space="preserve">    其他城市生活救助</t>
  </si>
  <si>
    <t xml:space="preserve">      流浪乞讨人员救助</t>
  </si>
  <si>
    <t xml:space="preserve">      其他城市生活救助支出</t>
  </si>
  <si>
    <t xml:space="preserve">    自然灾害生活救助</t>
  </si>
  <si>
    <t xml:space="preserve">      地方自然灾害生活补助</t>
  </si>
  <si>
    <t xml:space="preserve">    其他社会保障和就业支出</t>
  </si>
  <si>
    <t xml:space="preserve">      其他社会保障和就业支出</t>
  </si>
  <si>
    <t xml:space="preserve">    医疗卫生管理事务</t>
  </si>
  <si>
    <t xml:space="preserve">      其他医疗卫生管理事务支出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</si>
  <si>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</si>
  <si>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</si>
  <si>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</si>
  <si>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其他专科医院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</si>
  <si>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</si>
  <si>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</si>
  <si>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</si>
  <si>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</si>
  <si>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</si>
  <si>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</si>
  <si>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</si>
  <si>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</si>
  <si>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采供血机构</t>
  </si>
  <si>
    <t xml:space="preserve">      其他专业公共卫生机构</t>
  </si>
  <si>
    <t xml:space="preserve">      突发公共卫生事件应急处理</t>
  </si>
  <si>
    <t xml:space="preserve">      其他公共卫生支出</t>
  </si>
  <si>
    <t xml:space="preserve">    食品和药品监督管理事务</t>
  </si>
  <si>
    <t xml:space="preserve">      药品事务</t>
  </si>
  <si>
    <t xml:space="preserve">      食品安全事务</t>
  </si>
  <si>
    <t xml:space="preserve">    其他医疗卫生支出</t>
  </si>
  <si>
    <t xml:space="preserve">      其他医疗卫生支出</t>
  </si>
  <si>
    <t xml:space="preserve">    环境保护管理事务</t>
  </si>
  <si>
    <t xml:space="preserve">      环境保护宣传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</si>
  <si>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</si>
  <si>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</si>
  <si>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</si>
  <si>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</si>
  <si>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固体废弃物与化学品</t>
  </si>
  <si>
    <t xml:space="preserve">    污染减排</t>
  </si>
  <si>
    <t xml:space="preserve">      其他污染减排支出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</si>
  <si>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</si>
  <si>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</si>
  <si>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</si>
  <si>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</si>
  <si>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</si>
  <si>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</si>
  <si>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</si>
  <si>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</si>
  <si>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</si>
  <si>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</si>
  <si>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</si>
  <si>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</si>
  <si>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</si>
  <si>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</si>
  <si>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</si>
  <si>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 xml:space="preserve">        其他城乡社区支出</t>
  </si>
  <si>
    <t xml:space="preserve">      农业</t>
  </si>
  <si>
    <t xml:space="preserve">        事业运行</t>
  </si>
  <si>
    <t xml:space="preserve">        农产品质量安全</t>
  </si>
  <si>
    <t xml:space="preserve">        其他农业支出</t>
  </si>
  <si>
    <t xml:space="preserve">      林业</t>
  </si>
  <si>
    <t xml:space="preserve">        森林生态效益补偿</t>
  </si>
  <si>
    <t xml:space="preserve">        动植物保护</t>
  </si>
  <si>
    <t xml:space="preserve">        林业执法与监督</t>
  </si>
  <si>
    <t xml:space="preserve">        林业检疫检测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</si>
  <si>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</si>
  <si>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</si>
  <si>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</si>
  <si>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</si>
  <si>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</si>
  <si>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</si>
  <si>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水资源节约管理与保护</t>
  </si>
  <si>
    <t xml:space="preserve">        防汛</t>
  </si>
  <si>
    <t xml:space="preserve">        其他水利支出</t>
  </si>
  <si>
    <t xml:space="preserve">      扶贫</t>
  </si>
  <si>
    <t xml:space="preserve">        生产发展</t>
  </si>
  <si>
    <t xml:space="preserve">        其他扶贫支出</t>
  </si>
  <si>
    <t xml:space="preserve">      农业综合开发</t>
  </si>
  <si>
    <t xml:space="preserve">        其他农业综合开发支出</t>
  </si>
  <si>
    <t xml:space="preserve">      公路水路运输</t>
  </si>
  <si>
    <t xml:space="preserve">        其他公路水路运输支出</t>
  </si>
  <si>
    <t xml:space="preserve">      其他交通运输支出</t>
  </si>
  <si>
    <t xml:space="preserve">        公共交通运营补助</t>
  </si>
  <si>
    <t xml:space="preserve">      安全生产监管</t>
  </si>
  <si>
    <t xml:space="preserve">      国有资产监管</t>
  </si>
  <si>
    <t xml:space="preserve">      商业流通事务</t>
  </si>
  <si>
    <t xml:space="preserve">      旅游业管理与服务支出</t>
  </si>
  <si>
    <t xml:space="preserve">      其他支出</t>
  </si>
  <si>
    <t xml:space="preserve">      国土资源事务</t>
  </si>
  <si>
    <t xml:space="preserve">      保障性安居工程支出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</si>
  <si>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</si>
  <si>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</si>
  <si>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</si>
  <si>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城乡社区住宅</t>
  </si>
  <si>
    <t xml:space="preserve">        其他城乡社区住宅支出</t>
  </si>
  <si>
    <t>（二）国防支出</t>
  </si>
  <si>
    <t>（三）公共安全支出</t>
  </si>
  <si>
    <t>（四）教育支出</t>
  </si>
  <si>
    <t>（五）科学技术支出</t>
  </si>
  <si>
    <t>（六）文化体育与传媒支出</t>
  </si>
  <si>
    <t>（八）医疗卫生支出</t>
  </si>
  <si>
    <t>（九）节能环保支出</t>
  </si>
  <si>
    <t>（十二）交通运输支出</t>
  </si>
  <si>
    <t>（十三）资源勘探电力信息等支出</t>
  </si>
  <si>
    <t>（十四）商业服务业等支出</t>
  </si>
  <si>
    <t>（十五）援助其他地区支出</t>
  </si>
  <si>
    <t>（十六）国土海洋气象等支出</t>
  </si>
  <si>
    <t>（十七）住房保障支出</t>
  </si>
  <si>
    <t>（十八）粮油物资储备支出</t>
  </si>
  <si>
    <t>（十九）预备费</t>
  </si>
  <si>
    <t>（二十）其他支出</t>
  </si>
  <si>
    <t xml:space="preserve">        林业防灾减灾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</si>
  <si>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</si>
  <si>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</si>
  <si>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</si>
  <si>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</si>
  <si>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审计事务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</si>
  <si>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</si>
  <si>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</si>
  <si>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</si>
  <si>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</si>
  <si>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</si>
  <si>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</si>
  <si>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</si>
  <si>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</si>
  <si>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</si>
  <si>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</si>
  <si>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政协事务</t>
  </si>
  <si>
    <t xml:space="preserve">    人大事务</t>
  </si>
  <si>
    <t>附件2：</t>
  </si>
  <si>
    <t>二、上解支出</t>
  </si>
  <si>
    <t>财政总支出总计</t>
  </si>
  <si>
    <t xml:space="preserve">        提租补贴</t>
  </si>
  <si>
    <t>其中环保专项资金500万元</t>
  </si>
  <si>
    <t>（一）一般公共服务支出</t>
  </si>
  <si>
    <t>其中科技发展专项资金12,000万元</t>
  </si>
  <si>
    <t>（七）社会保障和就业支出</t>
  </si>
  <si>
    <t>（十）城乡社区事务支出</t>
  </si>
  <si>
    <t>（十一）农林水事务支出</t>
  </si>
  <si>
    <t xml:space="preserve">      其他支出</t>
  </si>
  <si>
    <t>龙岗区2014年公共财政收入预算（草案）表</t>
  </si>
  <si>
    <t>龙岗区2014年公共财政支出预算（草案）表</t>
  </si>
  <si>
    <t>其中市容环境提升专项经费10,000万元</t>
  </si>
  <si>
    <t>其中预留按月发放住房公积金及房改住房补贴经费38,000万元</t>
  </si>
  <si>
    <t xml:space="preserve">      粮油事务</t>
  </si>
  <si>
    <t>其中公交改革区分担经费42,000万元</t>
  </si>
  <si>
    <t>其中大运中心移交龙岗区管养经费3000万元</t>
  </si>
  <si>
    <t>对口援疆区分担经费3500万元</t>
  </si>
  <si>
    <t>粮食风险基金2800万元</t>
  </si>
  <si>
    <t>公共财政预算收入合计</t>
  </si>
  <si>
    <t>财政总收入总计</t>
  </si>
  <si>
    <t>其中教育费附加安排的支出53,000万元，其他教育补助支出12,000万元,预留教育系统正式人员按月发放住房公积金及房改住房补贴经费40,000万元</t>
  </si>
  <si>
    <t>其中就业专项补助经费11,000万元</t>
  </si>
  <si>
    <t>其中扶贫奔康工程经费3000万元，“双到”扶贫资金1650万元</t>
  </si>
  <si>
    <t>2014年预算收入</t>
  </si>
  <si>
    <t>备  注</t>
  </si>
  <si>
    <t>支出项目</t>
  </si>
  <si>
    <t>2014年预算支出</t>
  </si>
  <si>
    <t>占公共预算支出比重</t>
  </si>
  <si>
    <t>备  注</t>
  </si>
  <si>
    <t xml:space="preserve">             地税部门组织分成收入</t>
  </si>
  <si>
    <t xml:space="preserve">             其他非税收入</t>
  </si>
  <si>
    <t>注：其他支出中主要包括其中基建支出105,000万元，经济发展专项资金26,000万元，街道实施部门综合预算机动经费10,000万元，街道小型基建经费10,000万元，提取偿债准备金、统租物业租金及区投资公司、城投公司融资工作补贴经费130,000万元，街道税收奖励经费15,000万元，促进企业注册登记财政奖励经费15,000万元，社会建设工作经费5000万元，人才发展专项经费5000万元，税务补助经费4500万元，信访稳定备用金及重大突发事件专项资金2000万元，预留全区机构及编制增加经费3000万元等。</t>
  </si>
  <si>
    <t>合 计</t>
  </si>
  <si>
    <t>因公出国（境）</t>
  </si>
  <si>
    <t>公车购置及运行维护</t>
  </si>
  <si>
    <t>公务接待</t>
  </si>
  <si>
    <t>公车购置</t>
  </si>
  <si>
    <t>公车运行维护</t>
  </si>
  <si>
    <t>龙岗区</t>
  </si>
  <si>
    <t xml:space="preserve"> 1、因公出国（境）经费控制方面，我区在预算编制中要求该项经费严格按照2013年预算水平实行零增长；</t>
  </si>
  <si>
    <t>2、公务用车购置经费控制方面，我区在预算编制中要求该项经费严格按照2013年预算水平实行零增长；</t>
  </si>
  <si>
    <t>3、公务用车运行及维护经费方面，我区在预算编制中要求该项经费严格按照2013年预算水平上实行零增长；</t>
  </si>
  <si>
    <t>4、公务接待经费控制方面，目前全国各级党政机关均着力强化党风廉政建设，我区要求各单位在执行过程中严控该项经费支出，确保2014年公务接待费在2013年预算水平上压减50%。</t>
  </si>
  <si>
    <t xml:space="preserve">                                       单位：万元</t>
  </si>
  <si>
    <t>附件3：</t>
  </si>
  <si>
    <t>2014年龙岗区“三公”经费预算表</t>
  </si>
</sst>
</file>

<file path=xl/styles.xml><?xml version="1.0" encoding="utf-8"?>
<styleSheet xmlns="http://schemas.openxmlformats.org/spreadsheetml/2006/main">
  <numFmts count="4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#,##0.0"/>
    <numFmt numFmtId="187" formatCode="0.00_);[Red]\(0.00\)"/>
    <numFmt numFmtId="188" formatCode="0_);[Red]\(0\)"/>
    <numFmt numFmtId="189" formatCode="#,##0_);[Red]\(#,##0\)"/>
    <numFmt numFmtId="190" formatCode="0.0_);[Red]\(0.0\)"/>
    <numFmt numFmtId="191" formatCode="0_ "/>
    <numFmt numFmtId="192" formatCode="0.0_ "/>
    <numFmt numFmtId="193" formatCode="#,##0.00_ "/>
    <numFmt numFmtId="194" formatCode="#,##0.00_);[Red]\(#,##0.00\)"/>
    <numFmt numFmtId="195" formatCode="#,##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%"/>
    <numFmt numFmtId="202" formatCode="0.000_);[Red]\(0.000\)"/>
    <numFmt numFmtId="203" formatCode="0.0_);\(0.0\)"/>
    <numFmt numFmtId="204" formatCode="0.00_);\(0.00\)"/>
    <numFmt numFmtId="205" formatCode="0_);\(0\)"/>
    <numFmt numFmtId="206" formatCode="mmm/yyyy"/>
  </numFmts>
  <fonts count="3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华文仿宋"/>
      <family val="0"/>
    </font>
    <font>
      <b/>
      <sz val="11"/>
      <name val="华文仿宋"/>
      <family val="0"/>
    </font>
    <font>
      <b/>
      <sz val="11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华文仿宋"/>
      <family val="0"/>
    </font>
    <font>
      <sz val="12"/>
      <name val="华文仿宋"/>
      <family val="0"/>
    </font>
    <font>
      <b/>
      <sz val="16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3" fillId="0" borderId="0" xfId="41" applyFont="1">
      <alignment/>
      <protection/>
    </xf>
    <xf numFmtId="0" fontId="0" fillId="0" borderId="10" xfId="41" applyBorder="1">
      <alignment/>
      <protection/>
    </xf>
    <xf numFmtId="0" fontId="0" fillId="0" borderId="0" xfId="41" applyFont="1">
      <alignment/>
      <protection/>
    </xf>
    <xf numFmtId="0" fontId="24" fillId="0" borderId="0" xfId="41" applyFont="1">
      <alignment/>
      <protection/>
    </xf>
    <xf numFmtId="0" fontId="24" fillId="0" borderId="0" xfId="41" applyFont="1" applyBorder="1">
      <alignment/>
      <protection/>
    </xf>
    <xf numFmtId="0" fontId="24" fillId="0" borderId="0" xfId="41" applyFont="1" applyFill="1" applyBorder="1">
      <alignment/>
      <protection/>
    </xf>
    <xf numFmtId="0" fontId="0" fillId="0" borderId="0" xfId="41" applyAlignment="1">
      <alignment horizontal="left" vertical="center" wrapText="1"/>
      <protection/>
    </xf>
    <xf numFmtId="0" fontId="0" fillId="0" borderId="0" xfId="41" applyAlignment="1">
      <alignment horizontal="center"/>
      <protection/>
    </xf>
    <xf numFmtId="0" fontId="0" fillId="0" borderId="0" xfId="41" applyFont="1" applyAlignment="1">
      <alignment shrinkToFit="1"/>
      <protection/>
    </xf>
    <xf numFmtId="0" fontId="0" fillId="0" borderId="0" xfId="41" applyAlignment="1">
      <alignment shrinkToFit="1"/>
      <protection/>
    </xf>
    <xf numFmtId="0" fontId="25" fillId="0" borderId="11" xfId="41" applyFont="1" applyBorder="1" applyAlignment="1">
      <alignment vertical="center"/>
      <protection/>
    </xf>
    <xf numFmtId="189" fontId="25" fillId="0" borderId="11" xfId="41" applyNumberFormat="1" applyFont="1" applyBorder="1" applyAlignment="1">
      <alignment horizontal="center" vertical="center"/>
      <protection/>
    </xf>
    <xf numFmtId="10" fontId="25" fillId="0" borderId="11" xfId="41" applyNumberFormat="1" applyFont="1" applyBorder="1" applyAlignment="1">
      <alignment horizontal="center" vertical="center"/>
      <protection/>
    </xf>
    <xf numFmtId="0" fontId="25" fillId="0" borderId="12" xfId="41" applyFont="1" applyBorder="1" applyAlignment="1">
      <alignment vertical="center"/>
      <protection/>
    </xf>
    <xf numFmtId="189" fontId="25" fillId="0" borderId="12" xfId="41" applyNumberFormat="1" applyFont="1" applyBorder="1" applyAlignment="1">
      <alignment horizontal="center" vertical="center"/>
      <protection/>
    </xf>
    <xf numFmtId="10" fontId="25" fillId="0" borderId="0" xfId="41" applyNumberFormat="1" applyFont="1" applyBorder="1" applyAlignment="1">
      <alignment horizontal="center" vertical="center"/>
      <protection/>
    </xf>
    <xf numFmtId="0" fontId="25" fillId="0" borderId="13" xfId="41" applyFont="1" applyBorder="1" applyAlignment="1">
      <alignment vertical="center"/>
      <protection/>
    </xf>
    <xf numFmtId="189" fontId="25" fillId="0" borderId="14" xfId="41" applyNumberFormat="1" applyFont="1" applyBorder="1" applyAlignment="1">
      <alignment horizontal="center" vertical="center"/>
      <protection/>
    </xf>
    <xf numFmtId="0" fontId="25" fillId="0" borderId="15" xfId="41" applyFont="1" applyBorder="1" applyAlignment="1">
      <alignment vertical="center"/>
      <protection/>
    </xf>
    <xf numFmtId="189" fontId="25" fillId="0" borderId="10" xfId="41" applyNumberFormat="1" applyFont="1" applyBorder="1" applyAlignment="1">
      <alignment horizontal="center" vertical="center"/>
      <protection/>
    </xf>
    <xf numFmtId="10" fontId="25" fillId="0" borderId="15" xfId="41" applyNumberFormat="1" applyFont="1" applyBorder="1" applyAlignment="1">
      <alignment horizontal="center" vertical="center"/>
      <protection/>
    </xf>
    <xf numFmtId="189" fontId="25" fillId="0" borderId="16" xfId="41" applyNumberFormat="1" applyFont="1" applyBorder="1" applyAlignment="1">
      <alignment horizontal="center" vertical="center"/>
      <protection/>
    </xf>
    <xf numFmtId="10" fontId="25" fillId="0" borderId="16" xfId="41" applyNumberFormat="1" applyFont="1" applyBorder="1" applyAlignment="1">
      <alignment horizontal="center" vertical="center"/>
      <protection/>
    </xf>
    <xf numFmtId="10" fontId="25" fillId="0" borderId="14" xfId="41" applyNumberFormat="1" applyFont="1" applyBorder="1" applyAlignment="1">
      <alignment horizontal="center" vertical="center"/>
      <protection/>
    </xf>
    <xf numFmtId="0" fontId="26" fillId="0" borderId="17" xfId="41" applyFont="1" applyBorder="1" applyAlignment="1">
      <alignment vertical="center"/>
      <protection/>
    </xf>
    <xf numFmtId="189" fontId="26" fillId="0" borderId="17" xfId="41" applyNumberFormat="1" applyFont="1" applyBorder="1" applyAlignment="1">
      <alignment horizontal="center" vertical="center"/>
      <protection/>
    </xf>
    <xf numFmtId="10" fontId="26" fillId="0" borderId="18" xfId="41" applyNumberFormat="1" applyFont="1" applyBorder="1" applyAlignment="1">
      <alignment horizontal="center" vertical="center"/>
      <protection/>
    </xf>
    <xf numFmtId="0" fontId="25" fillId="0" borderId="18" xfId="41" applyFont="1" applyBorder="1" applyAlignment="1">
      <alignment horizontal="justify" vertical="center" wrapText="1"/>
      <protection/>
    </xf>
    <xf numFmtId="189" fontId="25" fillId="0" borderId="17" xfId="41" applyNumberFormat="1" applyFont="1" applyBorder="1" applyAlignment="1">
      <alignment horizontal="center" vertical="center"/>
      <protection/>
    </xf>
    <xf numFmtId="10" fontId="25" fillId="0" borderId="18" xfId="41" applyNumberFormat="1" applyFont="1" applyBorder="1" applyAlignment="1">
      <alignment horizontal="center" vertical="center"/>
      <protection/>
    </xf>
    <xf numFmtId="0" fontId="25" fillId="0" borderId="19" xfId="41" applyFont="1" applyBorder="1" applyAlignment="1">
      <alignment horizontal="justify" vertical="center" wrapText="1"/>
      <protection/>
    </xf>
    <xf numFmtId="0" fontId="25" fillId="0" borderId="17" xfId="41" applyFont="1" applyBorder="1" applyAlignment="1">
      <alignment vertical="center"/>
      <protection/>
    </xf>
    <xf numFmtId="189" fontId="25" fillId="0" borderId="18" xfId="41" applyNumberFormat="1" applyFont="1" applyBorder="1" applyAlignment="1">
      <alignment horizontal="center" vertical="center"/>
      <protection/>
    </xf>
    <xf numFmtId="10" fontId="26" fillId="0" borderId="17" xfId="41" applyNumberFormat="1" applyFont="1" applyBorder="1" applyAlignment="1">
      <alignment horizontal="center" vertical="center"/>
      <protection/>
    </xf>
    <xf numFmtId="0" fontId="25" fillId="0" borderId="18" xfId="41" applyFont="1" applyBorder="1" applyAlignment="1">
      <alignment horizontal="justify" vertical="center"/>
      <protection/>
    </xf>
    <xf numFmtId="0" fontId="26" fillId="0" borderId="17" xfId="40" applyFont="1" applyFill="1" applyBorder="1" applyAlignment="1">
      <alignment horizontal="left" vertical="center" shrinkToFit="1"/>
      <protection/>
    </xf>
    <xf numFmtId="189" fontId="26" fillId="0" borderId="18" xfId="40" applyNumberFormat="1" applyFont="1" applyFill="1" applyBorder="1" applyAlignment="1">
      <alignment vertical="center"/>
      <protection/>
    </xf>
    <xf numFmtId="0" fontId="25" fillId="0" borderId="19" xfId="41" applyFont="1" applyBorder="1" applyAlignment="1">
      <alignment horizontal="left" vertical="center" wrapText="1"/>
      <protection/>
    </xf>
    <xf numFmtId="0" fontId="25" fillId="0" borderId="17" xfId="40" applyFont="1" applyFill="1" applyBorder="1" applyAlignment="1">
      <alignment vertical="center" shrinkToFit="1"/>
      <protection/>
    </xf>
    <xf numFmtId="189" fontId="25" fillId="0" borderId="18" xfId="40" applyNumberFormat="1" applyFont="1" applyFill="1" applyBorder="1" applyAlignment="1">
      <alignment vertical="center"/>
      <protection/>
    </xf>
    <xf numFmtId="191" fontId="25" fillId="0" borderId="11" xfId="40" applyNumberFormat="1" applyFont="1" applyFill="1" applyBorder="1" applyAlignment="1" applyProtection="1">
      <alignment horizontal="left" vertical="center" shrinkToFit="1"/>
      <protection locked="0"/>
    </xf>
    <xf numFmtId="189" fontId="25" fillId="0" borderId="12" xfId="40" applyNumberFormat="1" applyFont="1" applyFill="1" applyBorder="1" applyAlignment="1">
      <alignment vertical="center"/>
      <protection/>
    </xf>
    <xf numFmtId="10" fontId="25" fillId="0" borderId="12" xfId="41" applyNumberFormat="1" applyFont="1" applyBorder="1" applyAlignment="1">
      <alignment horizontal="center" vertical="center"/>
      <protection/>
    </xf>
    <xf numFmtId="0" fontId="25" fillId="0" borderId="20" xfId="41" applyFont="1" applyBorder="1" applyAlignment="1">
      <alignment horizontal="left" vertical="center" wrapText="1"/>
      <protection/>
    </xf>
    <xf numFmtId="191" fontId="25" fillId="0" borderId="13" xfId="40" applyNumberFormat="1" applyFont="1" applyFill="1" applyBorder="1" applyAlignment="1" applyProtection="1">
      <alignment horizontal="left" vertical="center" shrinkToFit="1"/>
      <protection locked="0"/>
    </xf>
    <xf numFmtId="0" fontId="25" fillId="0" borderId="16" xfId="41" applyFont="1" applyBorder="1" applyAlignment="1">
      <alignment horizontal="left" vertical="center" wrapText="1"/>
      <protection/>
    </xf>
    <xf numFmtId="192" fontId="25" fillId="0" borderId="13" xfId="40" applyNumberFormat="1" applyFont="1" applyFill="1" applyBorder="1" applyAlignment="1" applyProtection="1">
      <alignment horizontal="left" vertical="center" shrinkToFit="1"/>
      <protection locked="0"/>
    </xf>
    <xf numFmtId="0" fontId="25" fillId="0" borderId="13" xfId="40" applyFont="1" applyFill="1" applyBorder="1" applyAlignment="1">
      <alignment vertical="center" shrinkToFit="1"/>
      <protection/>
    </xf>
    <xf numFmtId="192" fontId="25" fillId="0" borderId="14" xfId="40" applyNumberFormat="1" applyFont="1" applyFill="1" applyBorder="1" applyAlignment="1" applyProtection="1">
      <alignment horizontal="left" vertical="center" shrinkToFit="1"/>
      <protection locked="0"/>
    </xf>
    <xf numFmtId="189" fontId="25" fillId="0" borderId="14" xfId="40" applyNumberFormat="1" applyFont="1" applyFill="1" applyBorder="1" applyAlignment="1">
      <alignment vertical="center"/>
      <protection/>
    </xf>
    <xf numFmtId="0" fontId="25" fillId="0" borderId="14" xfId="41" applyFont="1" applyBorder="1" applyAlignment="1">
      <alignment horizontal="left" vertical="center" wrapText="1"/>
      <protection/>
    </xf>
    <xf numFmtId="192" fontId="25" fillId="0" borderId="11" xfId="40" applyNumberFormat="1" applyFont="1" applyFill="1" applyBorder="1" applyAlignment="1" applyProtection="1">
      <alignment horizontal="left" vertical="center" shrinkToFit="1"/>
      <protection locked="0"/>
    </xf>
    <xf numFmtId="189" fontId="25" fillId="0" borderId="15" xfId="40" applyNumberFormat="1" applyFont="1" applyFill="1" applyBorder="1" applyAlignment="1">
      <alignment vertical="center"/>
      <protection/>
    </xf>
    <xf numFmtId="0" fontId="25" fillId="0" borderId="15" xfId="41" applyFont="1" applyBorder="1" applyAlignment="1">
      <alignment horizontal="left" vertical="center" wrapText="1"/>
      <protection/>
    </xf>
    <xf numFmtId="191" fontId="25" fillId="0" borderId="21" xfId="40" applyNumberFormat="1" applyFont="1" applyFill="1" applyBorder="1" applyAlignment="1" applyProtection="1">
      <alignment horizontal="left" vertical="center" shrinkToFit="1"/>
      <protection locked="0"/>
    </xf>
    <xf numFmtId="0" fontId="25" fillId="0" borderId="22" xfId="41" applyFont="1" applyBorder="1" applyAlignment="1">
      <alignment horizontal="left" vertical="center" wrapText="1"/>
      <protection/>
    </xf>
    <xf numFmtId="191" fontId="25" fillId="0" borderId="15" xfId="40" applyNumberFormat="1" applyFont="1" applyFill="1" applyBorder="1" applyAlignment="1" applyProtection="1">
      <alignment horizontal="left" vertical="center" shrinkToFit="1"/>
      <protection locked="0"/>
    </xf>
    <xf numFmtId="0" fontId="25" fillId="0" borderId="21" xfId="40" applyFont="1" applyFill="1" applyBorder="1" applyAlignment="1">
      <alignment vertical="center" shrinkToFit="1"/>
      <protection/>
    </xf>
    <xf numFmtId="0" fontId="25" fillId="0" borderId="15" xfId="40" applyFont="1" applyFill="1" applyBorder="1" applyAlignment="1">
      <alignment vertical="center" shrinkToFit="1"/>
      <protection/>
    </xf>
    <xf numFmtId="0" fontId="25" fillId="0" borderId="12" xfId="41" applyFont="1" applyBorder="1" applyAlignment="1">
      <alignment horizontal="left" vertical="center" wrapText="1"/>
      <protection/>
    </xf>
    <xf numFmtId="0" fontId="25" fillId="0" borderId="12" xfId="40" applyFont="1" applyFill="1" applyBorder="1" applyAlignment="1">
      <alignment vertical="center" shrinkToFit="1"/>
      <protection/>
    </xf>
    <xf numFmtId="10" fontId="25" fillId="0" borderId="12" xfId="41" applyNumberFormat="1" applyFont="1" applyFill="1" applyBorder="1" applyAlignment="1">
      <alignment horizontal="center" vertical="center"/>
      <protection/>
    </xf>
    <xf numFmtId="0" fontId="25" fillId="0" borderId="16" xfId="41" applyFont="1" applyFill="1" applyBorder="1" applyAlignment="1">
      <alignment horizontal="left" vertical="center" wrapText="1"/>
      <protection/>
    </xf>
    <xf numFmtId="0" fontId="25" fillId="0" borderId="19" xfId="41" applyFont="1" applyBorder="1" applyAlignment="1">
      <alignment vertical="center" wrapText="1"/>
      <protection/>
    </xf>
    <xf numFmtId="0" fontId="25" fillId="0" borderId="18" xfId="40" applyFont="1" applyFill="1" applyBorder="1" applyAlignment="1">
      <alignment vertical="center" shrinkToFit="1"/>
      <protection/>
    </xf>
    <xf numFmtId="0" fontId="25" fillId="0" borderId="18" xfId="41" applyFont="1" applyBorder="1" applyAlignment="1">
      <alignment horizontal="left" vertical="center" wrapText="1"/>
      <protection/>
    </xf>
    <xf numFmtId="0" fontId="25" fillId="0" borderId="11" xfId="40" applyFont="1" applyFill="1" applyBorder="1" applyAlignment="1">
      <alignment vertical="center" shrinkToFit="1"/>
      <protection/>
    </xf>
    <xf numFmtId="0" fontId="25" fillId="0" borderId="13" xfId="41" applyFont="1" applyBorder="1" applyAlignment="1">
      <alignment vertical="center" shrinkToFit="1"/>
      <protection/>
    </xf>
    <xf numFmtId="195" fontId="25" fillId="0" borderId="18" xfId="41" applyNumberFormat="1" applyFont="1" applyBorder="1" applyAlignment="1">
      <alignment vertical="center"/>
      <protection/>
    </xf>
    <xf numFmtId="0" fontId="25" fillId="0" borderId="18" xfId="41" applyFont="1" applyBorder="1" applyAlignment="1">
      <alignment horizontal="center" vertical="center"/>
      <protection/>
    </xf>
    <xf numFmtId="0" fontId="25" fillId="0" borderId="17" xfId="41" applyFont="1" applyBorder="1" applyAlignment="1">
      <alignment vertical="center" shrinkToFit="1"/>
      <protection/>
    </xf>
    <xf numFmtId="0" fontId="25" fillId="0" borderId="14" xfId="41" applyFont="1" applyBorder="1" applyAlignment="1">
      <alignment horizontal="center" vertical="center"/>
      <protection/>
    </xf>
    <xf numFmtId="0" fontId="27" fillId="0" borderId="18" xfId="41" applyFont="1" applyBorder="1" applyAlignment="1">
      <alignment horizontal="center" vertical="center"/>
      <protection/>
    </xf>
    <xf numFmtId="0" fontId="27" fillId="0" borderId="18" xfId="41" applyFont="1" applyBorder="1" applyAlignment="1">
      <alignment horizontal="center" vertical="center" shrinkToFit="1"/>
      <protection/>
    </xf>
    <xf numFmtId="0" fontId="27" fillId="0" borderId="18" xfId="4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95" fontId="33" fillId="0" borderId="23" xfId="0" applyNumberFormat="1" applyFont="1" applyBorder="1" applyAlignment="1">
      <alignment horizontal="center" vertical="center" wrapText="1"/>
    </xf>
    <xf numFmtId="195" fontId="33" fillId="0" borderId="24" xfId="0" applyNumberFormat="1" applyFont="1" applyBorder="1" applyAlignment="1">
      <alignment horizontal="center" vertical="center" wrapText="1"/>
    </xf>
    <xf numFmtId="195" fontId="33" fillId="0" borderId="23" xfId="0" applyNumberFormat="1" applyFont="1" applyBorder="1" applyAlignment="1">
      <alignment vertical="center" wrapText="1"/>
    </xf>
    <xf numFmtId="0" fontId="4" fillId="0" borderId="0" xfId="41" applyFont="1" applyAlignment="1">
      <alignment horizontal="center" vertical="center"/>
      <protection/>
    </xf>
    <xf numFmtId="0" fontId="25" fillId="0" borderId="0" xfId="41" applyFont="1" applyBorder="1" applyAlignment="1">
      <alignment horizontal="right" vertical="center"/>
      <protection/>
    </xf>
    <xf numFmtId="0" fontId="25" fillId="0" borderId="20" xfId="41" applyFont="1" applyBorder="1" applyAlignment="1">
      <alignment horizontal="center" vertical="center" wrapText="1"/>
      <protection/>
    </xf>
    <xf numFmtId="0" fontId="25" fillId="0" borderId="16" xfId="41" applyFont="1" applyBorder="1" applyAlignment="1">
      <alignment horizontal="center" vertical="center" wrapText="1"/>
      <protection/>
    </xf>
    <xf numFmtId="0" fontId="25" fillId="0" borderId="15" xfId="41" applyFont="1" applyBorder="1" applyAlignment="1">
      <alignment horizontal="center"/>
      <protection/>
    </xf>
    <xf numFmtId="0" fontId="25" fillId="0" borderId="12" xfId="41" applyFont="1" applyBorder="1" applyAlignment="1">
      <alignment horizontal="center"/>
      <protection/>
    </xf>
    <xf numFmtId="0" fontId="25" fillId="0" borderId="14" xfId="41" applyFont="1" applyBorder="1" applyAlignment="1">
      <alignment horizontal="center"/>
      <protection/>
    </xf>
    <xf numFmtId="0" fontId="25" fillId="0" borderId="10" xfId="41" applyFont="1" applyBorder="1" applyAlignment="1">
      <alignment horizontal="left" vertical="center" wrapText="1"/>
      <protection/>
    </xf>
    <xf numFmtId="0" fontId="4" fillId="0" borderId="0" xfId="41" applyFont="1" applyAlignment="1">
      <alignment horizontal="center" vertical="center" shrinkToFit="1"/>
      <protection/>
    </xf>
    <xf numFmtId="0" fontId="25" fillId="0" borderId="25" xfId="41" applyFont="1" applyBorder="1" applyAlignment="1">
      <alignment horizontal="right" vertical="center" shrinkToFit="1"/>
      <protection/>
    </xf>
    <xf numFmtId="0" fontId="35" fillId="0" borderId="0" xfId="41" applyFont="1" applyAlignment="1">
      <alignment horizontal="left" shrinkToFit="1"/>
      <protection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3" fillId="0" borderId="26" xfId="0" applyFont="1" applyBorder="1" applyAlignment="1">
      <alignment horizontal="right" vertical="center"/>
    </xf>
    <xf numFmtId="195" fontId="33" fillId="0" borderId="27" xfId="0" applyNumberFormat="1" applyFont="1" applyBorder="1" applyAlignment="1">
      <alignment horizontal="center" vertical="center" wrapText="1"/>
    </xf>
    <xf numFmtId="195" fontId="33" fillId="0" borderId="28" xfId="0" applyNumberFormat="1" applyFont="1" applyBorder="1" applyAlignment="1">
      <alignment horizontal="center" vertical="center" wrapText="1"/>
    </xf>
    <xf numFmtId="195" fontId="33" fillId="0" borderId="24" xfId="0" applyNumberFormat="1" applyFont="1" applyBorder="1" applyAlignment="1">
      <alignment horizontal="center" vertical="center" wrapText="1"/>
    </xf>
    <xf numFmtId="195" fontId="32" fillId="0" borderId="27" xfId="0" applyNumberFormat="1" applyFont="1" applyBorder="1" applyAlignment="1">
      <alignment vertical="center" wrapText="1"/>
    </xf>
    <xf numFmtId="195" fontId="32" fillId="0" borderId="28" xfId="0" applyNumberFormat="1" applyFont="1" applyBorder="1" applyAlignment="1">
      <alignment vertical="center" wrapText="1"/>
    </xf>
    <xf numFmtId="195" fontId="32" fillId="0" borderId="24" xfId="0" applyNumberFormat="1" applyFont="1" applyBorder="1" applyAlignment="1">
      <alignment vertical="center" wrapText="1"/>
    </xf>
    <xf numFmtId="195" fontId="33" fillId="0" borderId="29" xfId="0" applyNumberFormat="1" applyFont="1" applyBorder="1" applyAlignment="1">
      <alignment horizontal="center" vertical="center" wrapText="1"/>
    </xf>
    <xf numFmtId="195" fontId="33" fillId="0" borderId="30" xfId="0" applyNumberFormat="1" applyFont="1" applyBorder="1" applyAlignment="1">
      <alignment horizontal="center" vertical="center" wrapText="1"/>
    </xf>
    <xf numFmtId="195" fontId="33" fillId="0" borderId="31" xfId="0" applyNumberFormat="1" applyFont="1" applyBorder="1" applyAlignment="1">
      <alignment horizontal="center" vertical="center" wrapText="1"/>
    </xf>
    <xf numFmtId="195" fontId="33" fillId="0" borderId="23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 horizontal="left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1年财政预算收支（草案）计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B7">
      <selection activeCell="B11" sqref="B11"/>
    </sheetView>
  </sheetViews>
  <sheetFormatPr defaultColWidth="9.00390625" defaultRowHeight="14.25"/>
  <cols>
    <col min="1" max="1" width="0.37109375" style="1" hidden="1" customWidth="1"/>
    <col min="2" max="2" width="26.875" style="1" customWidth="1"/>
    <col min="3" max="3" width="14.875" style="1" customWidth="1"/>
    <col min="4" max="4" width="13.50390625" style="1" customWidth="1"/>
    <col min="5" max="5" width="25.50390625" style="1" customWidth="1"/>
    <col min="6" max="6" width="9.00390625" style="1" bestFit="1" customWidth="1"/>
    <col min="7" max="16384" width="9.00390625" style="1" customWidth="1"/>
  </cols>
  <sheetData>
    <row r="1" ht="18" customHeight="1">
      <c r="B1" s="4" t="s">
        <v>6</v>
      </c>
    </row>
    <row r="2" spans="2:5" ht="30.75" customHeight="1">
      <c r="B2" s="81" t="s">
        <v>258</v>
      </c>
      <c r="C2" s="81"/>
      <c r="D2" s="81"/>
      <c r="E2" s="81"/>
    </row>
    <row r="3" spans="2:5" ht="18.75" customHeight="1">
      <c r="B3" s="82" t="s">
        <v>2</v>
      </c>
      <c r="C3" s="82"/>
      <c r="D3" s="82"/>
      <c r="E3" s="82"/>
    </row>
    <row r="4" spans="2:5" s="2" customFormat="1" ht="51" customHeight="1">
      <c r="B4" s="74" t="s">
        <v>0</v>
      </c>
      <c r="C4" s="74" t="s">
        <v>272</v>
      </c>
      <c r="D4" s="74" t="s">
        <v>3</v>
      </c>
      <c r="E4" s="74" t="s">
        <v>273</v>
      </c>
    </row>
    <row r="5" spans="2:5" s="2" customFormat="1" ht="49.5" customHeight="1">
      <c r="B5" s="12" t="s">
        <v>7</v>
      </c>
      <c r="C5" s="13">
        <f>C6+C7</f>
        <v>1334900</v>
      </c>
      <c r="D5" s="14">
        <v>0.1012</v>
      </c>
      <c r="E5" s="85"/>
    </row>
    <row r="6" spans="2:5" s="2" customFormat="1" ht="49.5" customHeight="1">
      <c r="B6" s="15" t="s">
        <v>8</v>
      </c>
      <c r="C6" s="16">
        <v>337800</v>
      </c>
      <c r="D6" s="17">
        <v>0.0877</v>
      </c>
      <c r="E6" s="86"/>
    </row>
    <row r="7" spans="2:5" s="2" customFormat="1" ht="49.5" customHeight="1">
      <c r="B7" s="18" t="s">
        <v>278</v>
      </c>
      <c r="C7" s="19">
        <v>997100</v>
      </c>
      <c r="D7" s="17">
        <v>0.1059</v>
      </c>
      <c r="E7" s="87"/>
    </row>
    <row r="8" spans="2:5" s="2" customFormat="1" ht="49.5" customHeight="1">
      <c r="B8" s="20" t="s">
        <v>9</v>
      </c>
      <c r="C8" s="21">
        <f>SUM(C9:C10)</f>
        <v>90500</v>
      </c>
      <c r="D8" s="22">
        <v>-0.0522</v>
      </c>
      <c r="E8" s="83"/>
    </row>
    <row r="9" spans="2:5" s="2" customFormat="1" ht="49.5" customHeight="1">
      <c r="B9" s="15" t="s">
        <v>10</v>
      </c>
      <c r="C9" s="23">
        <v>9500</v>
      </c>
      <c r="D9" s="24">
        <v>0</v>
      </c>
      <c r="E9" s="84"/>
    </row>
    <row r="10" spans="2:5" s="2" customFormat="1" ht="49.5" customHeight="1">
      <c r="B10" s="18" t="s">
        <v>279</v>
      </c>
      <c r="C10" s="19">
        <v>81000</v>
      </c>
      <c r="D10" s="25">
        <v>-0.0579</v>
      </c>
      <c r="E10" s="84"/>
    </row>
    <row r="11" spans="2:5" s="2" customFormat="1" ht="44.25" customHeight="1">
      <c r="B11" s="26" t="s">
        <v>267</v>
      </c>
      <c r="C11" s="27">
        <f>C5+C8</f>
        <v>1425400</v>
      </c>
      <c r="D11" s="28">
        <v>0.09</v>
      </c>
      <c r="E11" s="29"/>
    </row>
    <row r="12" spans="2:5" s="2" customFormat="1" ht="49.5" customHeight="1">
      <c r="B12" s="12" t="s">
        <v>11</v>
      </c>
      <c r="C12" s="30">
        <v>63900</v>
      </c>
      <c r="D12" s="31">
        <v>0</v>
      </c>
      <c r="E12" s="32" t="s">
        <v>4</v>
      </c>
    </row>
    <row r="13" spans="2:5" s="2" customFormat="1" ht="87" customHeight="1">
      <c r="B13" s="33" t="s">
        <v>12</v>
      </c>
      <c r="C13" s="34">
        <v>70800</v>
      </c>
      <c r="D13" s="31">
        <v>0.0143</v>
      </c>
      <c r="E13" s="29" t="s">
        <v>5</v>
      </c>
    </row>
    <row r="14" spans="2:5" s="2" customFormat="1" ht="57.75" customHeight="1">
      <c r="B14" s="26" t="s">
        <v>268</v>
      </c>
      <c r="C14" s="27">
        <f>C11+C12+C13</f>
        <v>1560100</v>
      </c>
      <c r="D14" s="35">
        <v>0.0824</v>
      </c>
      <c r="E14" s="36"/>
    </row>
    <row r="15" spans="2:5" ht="14.25">
      <c r="B15" s="3"/>
      <c r="C15" s="3"/>
      <c r="E15" s="3"/>
    </row>
  </sheetData>
  <sheetProtection/>
  <mergeCells count="4">
    <mergeCell ref="B2:E2"/>
    <mergeCell ref="B3:E3"/>
    <mergeCell ref="E8:E10"/>
    <mergeCell ref="E5:E7"/>
  </mergeCells>
  <printOptions horizontalCentered="1"/>
  <pageMargins left="0.7479166666666667" right="0.7479166666666667" top="0.9840277777777777" bottom="0.9840277777777777" header="0.5111111111111111" footer="0.5111111111111111"/>
  <pageSetup firstPageNumber="19" useFirstPageNumber="1" horizontalDpi="600" verticalDpi="600" orientation="portrait" paperSize="9" r:id="rId1"/>
  <headerFooter alignWithMargins="0">
    <oddFooter xml:space="preserve">&amp;C&amp;"Times New Roman,常规"&amp;9 &amp;P&amp;"宋体,常规"&amp;12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64"/>
  <sheetViews>
    <sheetView zoomScale="75" zoomScaleNormal="75" zoomScaleSheetLayoutView="100" zoomScalePageLayoutView="0" workbookViewId="0" topLeftCell="B1">
      <selection activeCell="B1" sqref="B1"/>
    </sheetView>
  </sheetViews>
  <sheetFormatPr defaultColWidth="9.00390625" defaultRowHeight="14.25"/>
  <cols>
    <col min="1" max="1" width="0.37109375" style="1" hidden="1" customWidth="1"/>
    <col min="2" max="2" width="32.25390625" style="11" customWidth="1"/>
    <col min="3" max="3" width="14.625" style="1" customWidth="1"/>
    <col min="4" max="4" width="11.50390625" style="9" customWidth="1"/>
    <col min="5" max="5" width="30.875" style="8" customWidth="1"/>
    <col min="6" max="6" width="9.00390625" style="1" bestFit="1" customWidth="1"/>
    <col min="7" max="16384" width="9.00390625" style="1" customWidth="1"/>
  </cols>
  <sheetData>
    <row r="1" ht="18" customHeight="1">
      <c r="B1" s="10" t="s">
        <v>247</v>
      </c>
    </row>
    <row r="2" spans="2:5" ht="30.75" customHeight="1">
      <c r="B2" s="89" t="s">
        <v>259</v>
      </c>
      <c r="C2" s="89"/>
      <c r="D2" s="89"/>
      <c r="E2" s="89"/>
    </row>
    <row r="3" spans="2:5" ht="18.75" customHeight="1">
      <c r="B3" s="90" t="s">
        <v>2</v>
      </c>
      <c r="C3" s="90"/>
      <c r="D3" s="90"/>
      <c r="E3" s="90"/>
    </row>
    <row r="4" spans="2:5" s="2" customFormat="1" ht="33.75" customHeight="1">
      <c r="B4" s="75" t="s">
        <v>274</v>
      </c>
      <c r="C4" s="74" t="s">
        <v>275</v>
      </c>
      <c r="D4" s="76" t="s">
        <v>276</v>
      </c>
      <c r="E4" s="76" t="s">
        <v>277</v>
      </c>
    </row>
    <row r="5" spans="2:5" s="5" customFormat="1" ht="26.25" customHeight="1">
      <c r="B5" s="37" t="s">
        <v>1</v>
      </c>
      <c r="C5" s="38">
        <f>C6+C31+C34+C42+C67+C73+C97+C150+C176+C188+C205+C232+C239+C242+C249+C247+C245+C257+C259+C260</f>
        <v>1494850</v>
      </c>
      <c r="D5" s="28">
        <f>C5/C5*100%</f>
        <v>1</v>
      </c>
      <c r="E5" s="39"/>
    </row>
    <row r="6" spans="2:5" s="5" customFormat="1" ht="24" customHeight="1">
      <c r="B6" s="40" t="s">
        <v>252</v>
      </c>
      <c r="C6" s="41">
        <f>SUM(C7:C30)</f>
        <v>164160</v>
      </c>
      <c r="D6" s="31">
        <f>C6/C5*100%</f>
        <v>0.10981703849884604</v>
      </c>
      <c r="E6" s="39"/>
    </row>
    <row r="7" spans="2:5" s="5" customFormat="1" ht="24" customHeight="1">
      <c r="B7" s="42" t="s">
        <v>246</v>
      </c>
      <c r="C7" s="43">
        <v>1728</v>
      </c>
      <c r="D7" s="44"/>
      <c r="E7" s="45"/>
    </row>
    <row r="8" spans="2:5" s="5" customFormat="1" ht="24" customHeight="1">
      <c r="B8" s="46" t="s">
        <v>245</v>
      </c>
      <c r="C8" s="43">
        <v>806</v>
      </c>
      <c r="D8" s="44"/>
      <c r="E8" s="47"/>
    </row>
    <row r="9" spans="2:5" s="5" customFormat="1" ht="24" customHeight="1">
      <c r="B9" s="46" t="s">
        <v>230</v>
      </c>
      <c r="C9" s="43">
        <v>22218</v>
      </c>
      <c r="D9" s="44"/>
      <c r="E9" s="47"/>
    </row>
    <row r="10" spans="2:5" s="5" customFormat="1" ht="24" customHeight="1">
      <c r="B10" s="46" t="s">
        <v>231</v>
      </c>
      <c r="C10" s="43">
        <v>1916</v>
      </c>
      <c r="D10" s="44"/>
      <c r="E10" s="47"/>
    </row>
    <row r="11" spans="2:5" s="5" customFormat="1" ht="24" customHeight="1">
      <c r="B11" s="48" t="s">
        <v>232</v>
      </c>
      <c r="C11" s="43">
        <v>2199</v>
      </c>
      <c r="D11" s="44"/>
      <c r="E11" s="47"/>
    </row>
    <row r="12" spans="2:5" s="5" customFormat="1" ht="24" customHeight="1">
      <c r="B12" s="46" t="s">
        <v>233</v>
      </c>
      <c r="C12" s="43">
        <v>5132</v>
      </c>
      <c r="D12" s="44"/>
      <c r="E12" s="47"/>
    </row>
    <row r="13" spans="2:5" s="5" customFormat="1" ht="24" customHeight="1">
      <c r="B13" s="48" t="s">
        <v>234</v>
      </c>
      <c r="C13" s="43">
        <v>1990</v>
      </c>
      <c r="D13" s="44"/>
      <c r="E13" s="47"/>
    </row>
    <row r="14" spans="2:5" s="5" customFormat="1" ht="24" customHeight="1">
      <c r="B14" s="48" t="s">
        <v>235</v>
      </c>
      <c r="C14" s="43">
        <v>3193</v>
      </c>
      <c r="D14" s="44"/>
      <c r="E14" s="47"/>
    </row>
    <row r="15" spans="2:5" s="5" customFormat="1" ht="24" customHeight="1">
      <c r="B15" s="49" t="s">
        <v>236</v>
      </c>
      <c r="C15" s="43">
        <v>1869</v>
      </c>
      <c r="D15" s="44"/>
      <c r="E15" s="47"/>
    </row>
    <row r="16" spans="2:5" s="5" customFormat="1" ht="24" customHeight="1">
      <c r="B16" s="46" t="s">
        <v>237</v>
      </c>
      <c r="C16" s="43">
        <v>15404</v>
      </c>
      <c r="D16" s="44"/>
      <c r="E16" s="47"/>
    </row>
    <row r="17" spans="2:5" s="5" customFormat="1" ht="24" customHeight="1">
      <c r="B17" s="49" t="s">
        <v>238</v>
      </c>
      <c r="C17" s="43">
        <v>4855</v>
      </c>
      <c r="D17" s="44"/>
      <c r="E17" s="47"/>
    </row>
    <row r="18" spans="2:5" s="5" customFormat="1" ht="24" customHeight="1">
      <c r="B18" s="48" t="s">
        <v>239</v>
      </c>
      <c r="C18" s="43">
        <v>193</v>
      </c>
      <c r="D18" s="44"/>
      <c r="E18" s="47"/>
    </row>
    <row r="19" spans="2:5" s="5" customFormat="1" ht="24" customHeight="1">
      <c r="B19" s="46" t="s">
        <v>240</v>
      </c>
      <c r="C19" s="43">
        <v>527</v>
      </c>
      <c r="D19" s="44"/>
      <c r="E19" s="47"/>
    </row>
    <row r="20" spans="2:5" s="5" customFormat="1" ht="24" customHeight="1">
      <c r="B20" s="46" t="s">
        <v>241</v>
      </c>
      <c r="C20" s="43">
        <v>33</v>
      </c>
      <c r="D20" s="44"/>
      <c r="E20" s="47"/>
    </row>
    <row r="21" spans="2:5" s="5" customFormat="1" ht="24" customHeight="1">
      <c r="B21" s="46" t="s">
        <v>242</v>
      </c>
      <c r="C21" s="43">
        <v>45</v>
      </c>
      <c r="D21" s="44"/>
      <c r="E21" s="47"/>
    </row>
    <row r="22" spans="2:5" s="5" customFormat="1" ht="24" customHeight="1">
      <c r="B22" s="46" t="s">
        <v>243</v>
      </c>
      <c r="C22" s="43">
        <v>1070</v>
      </c>
      <c r="D22" s="44"/>
      <c r="E22" s="47"/>
    </row>
    <row r="23" spans="2:5" s="5" customFormat="1" ht="24" customHeight="1">
      <c r="B23" s="48" t="s">
        <v>244</v>
      </c>
      <c r="C23" s="43">
        <v>155</v>
      </c>
      <c r="D23" s="44"/>
      <c r="E23" s="47"/>
    </row>
    <row r="24" spans="2:5" s="5" customFormat="1" ht="24" customHeight="1">
      <c r="B24" s="48" t="s">
        <v>13</v>
      </c>
      <c r="C24" s="43">
        <v>118</v>
      </c>
      <c r="D24" s="44"/>
      <c r="E24" s="47"/>
    </row>
    <row r="25" spans="2:5" s="5" customFormat="1" ht="24" customHeight="1">
      <c r="B25" s="48" t="s">
        <v>14</v>
      </c>
      <c r="C25" s="43">
        <v>5238</v>
      </c>
      <c r="D25" s="44"/>
      <c r="E25" s="47"/>
    </row>
    <row r="26" spans="2:5" s="5" customFormat="1" ht="24" customHeight="1">
      <c r="B26" s="48" t="s">
        <v>15</v>
      </c>
      <c r="C26" s="43">
        <v>4239</v>
      </c>
      <c r="D26" s="44"/>
      <c r="E26" s="47"/>
    </row>
    <row r="27" spans="2:5" s="5" customFormat="1" ht="24" customHeight="1">
      <c r="B27" s="48" t="s">
        <v>16</v>
      </c>
      <c r="C27" s="43">
        <v>3827</v>
      </c>
      <c r="D27" s="44"/>
      <c r="E27" s="47"/>
    </row>
    <row r="28" spans="2:5" s="5" customFormat="1" ht="24" customHeight="1">
      <c r="B28" s="50" t="s">
        <v>17</v>
      </c>
      <c r="C28" s="51">
        <v>110</v>
      </c>
      <c r="D28" s="25"/>
      <c r="E28" s="52"/>
    </row>
    <row r="29" spans="2:5" s="5" customFormat="1" ht="24" customHeight="1">
      <c r="B29" s="53" t="s">
        <v>18</v>
      </c>
      <c r="C29" s="54">
        <v>4333</v>
      </c>
      <c r="D29" s="22"/>
      <c r="E29" s="55"/>
    </row>
    <row r="30" spans="2:5" s="5" customFormat="1" ht="24" customHeight="1">
      <c r="B30" s="50" t="s">
        <v>19</v>
      </c>
      <c r="C30" s="51">
        <v>82962</v>
      </c>
      <c r="D30" s="25"/>
      <c r="E30" s="52"/>
    </row>
    <row r="31" spans="2:5" s="5" customFormat="1" ht="24" customHeight="1">
      <c r="B31" s="40" t="s">
        <v>213</v>
      </c>
      <c r="C31" s="41">
        <f>SUM(C32:C33)</f>
        <v>2167</v>
      </c>
      <c r="D31" s="31">
        <f>C31/C5</f>
        <v>0.0014496437769675888</v>
      </c>
      <c r="E31" s="39"/>
    </row>
    <row r="32" spans="2:5" s="5" customFormat="1" ht="24" customHeight="1">
      <c r="B32" s="48" t="s">
        <v>20</v>
      </c>
      <c r="C32" s="43">
        <v>1340</v>
      </c>
      <c r="D32" s="44"/>
      <c r="E32" s="47"/>
    </row>
    <row r="33" spans="2:5" s="5" customFormat="1" ht="24" customHeight="1">
      <c r="B33" s="48" t="s">
        <v>21</v>
      </c>
      <c r="C33" s="43">
        <v>827</v>
      </c>
      <c r="D33" s="44"/>
      <c r="E33" s="47"/>
    </row>
    <row r="34" spans="2:5" s="5" customFormat="1" ht="24" customHeight="1">
      <c r="B34" s="40" t="s">
        <v>214</v>
      </c>
      <c r="C34" s="41">
        <f>SUM(C35:C41)</f>
        <v>138092</v>
      </c>
      <c r="D34" s="31">
        <f>C34/C5</f>
        <v>0.0923784995150015</v>
      </c>
      <c r="E34" s="39"/>
    </row>
    <row r="35" spans="2:5" s="5" customFormat="1" ht="24" customHeight="1">
      <c r="B35" s="46" t="s">
        <v>22</v>
      </c>
      <c r="C35" s="43">
        <v>5824</v>
      </c>
      <c r="D35" s="44"/>
      <c r="E35" s="47"/>
    </row>
    <row r="36" spans="2:5" s="5" customFormat="1" ht="24" customHeight="1">
      <c r="B36" s="48" t="s">
        <v>23</v>
      </c>
      <c r="C36" s="43">
        <v>107965</v>
      </c>
      <c r="D36" s="44"/>
      <c r="E36" s="47"/>
    </row>
    <row r="37" spans="2:5" s="5" customFormat="1" ht="24" customHeight="1">
      <c r="B37" s="46" t="s">
        <v>24</v>
      </c>
      <c r="C37" s="43">
        <v>844</v>
      </c>
      <c r="D37" s="44"/>
      <c r="E37" s="47"/>
    </row>
    <row r="38" spans="2:5" s="5" customFormat="1" ht="24" customHeight="1">
      <c r="B38" s="46" t="s">
        <v>25</v>
      </c>
      <c r="C38" s="43">
        <v>6686</v>
      </c>
      <c r="D38" s="44"/>
      <c r="E38" s="47"/>
    </row>
    <row r="39" spans="2:5" s="5" customFormat="1" ht="24" customHeight="1">
      <c r="B39" s="49" t="s">
        <v>26</v>
      </c>
      <c r="C39" s="43">
        <v>12269</v>
      </c>
      <c r="D39" s="44"/>
      <c r="E39" s="47"/>
    </row>
    <row r="40" spans="2:5" s="5" customFormat="1" ht="24" customHeight="1">
      <c r="B40" s="46" t="s">
        <v>27</v>
      </c>
      <c r="C40" s="43">
        <v>2973</v>
      </c>
      <c r="D40" s="44"/>
      <c r="E40" s="47"/>
    </row>
    <row r="41" spans="2:5" s="5" customFormat="1" ht="24" customHeight="1">
      <c r="B41" s="48" t="s">
        <v>28</v>
      </c>
      <c r="C41" s="43">
        <v>1531</v>
      </c>
      <c r="D41" s="44"/>
      <c r="E41" s="47"/>
    </row>
    <row r="42" spans="2:5" s="5" customFormat="1" ht="68.25" customHeight="1">
      <c r="B42" s="40" t="s">
        <v>215</v>
      </c>
      <c r="C42" s="41">
        <f>C43+C48+C54+C58+C61+C65</f>
        <v>257598</v>
      </c>
      <c r="D42" s="31">
        <f>C42/C5</f>
        <v>0.17232364451282736</v>
      </c>
      <c r="E42" s="39" t="s">
        <v>269</v>
      </c>
    </row>
    <row r="43" spans="2:5" s="5" customFormat="1" ht="24" customHeight="1">
      <c r="B43" s="48" t="s">
        <v>29</v>
      </c>
      <c r="C43" s="43">
        <f>SUM(C44:C47)</f>
        <v>6224</v>
      </c>
      <c r="D43" s="44"/>
      <c r="E43" s="47"/>
    </row>
    <row r="44" spans="2:5" s="5" customFormat="1" ht="24" customHeight="1">
      <c r="B44" s="46" t="s">
        <v>30</v>
      </c>
      <c r="C44" s="43">
        <v>1676</v>
      </c>
      <c r="D44" s="44"/>
      <c r="E44" s="47"/>
    </row>
    <row r="45" spans="2:5" s="5" customFormat="1" ht="24" customHeight="1">
      <c r="B45" s="46" t="s">
        <v>31</v>
      </c>
      <c r="C45" s="43">
        <v>992</v>
      </c>
      <c r="D45" s="44"/>
      <c r="E45" s="47"/>
    </row>
    <row r="46" spans="2:5" s="5" customFormat="1" ht="24" customHeight="1">
      <c r="B46" s="46" t="s">
        <v>32</v>
      </c>
      <c r="C46" s="43">
        <v>20</v>
      </c>
      <c r="D46" s="44"/>
      <c r="E46" s="47"/>
    </row>
    <row r="47" spans="2:5" s="5" customFormat="1" ht="24" customHeight="1">
      <c r="B47" s="48" t="s">
        <v>33</v>
      </c>
      <c r="C47" s="43">
        <v>3536</v>
      </c>
      <c r="D47" s="44"/>
      <c r="E47" s="47"/>
    </row>
    <row r="48" spans="2:5" s="5" customFormat="1" ht="24" customHeight="1">
      <c r="B48" s="46" t="s">
        <v>34</v>
      </c>
      <c r="C48" s="43">
        <f>SUM(C49:C53)</f>
        <v>186578</v>
      </c>
      <c r="D48" s="44"/>
      <c r="E48" s="47"/>
    </row>
    <row r="49" spans="2:5" s="5" customFormat="1" ht="24" customHeight="1">
      <c r="B49" s="46" t="s">
        <v>35</v>
      </c>
      <c r="C49" s="43">
        <v>826</v>
      </c>
      <c r="D49" s="44"/>
      <c r="E49" s="47"/>
    </row>
    <row r="50" spans="2:5" s="5" customFormat="1" ht="24" customHeight="1">
      <c r="B50" s="46" t="s">
        <v>36</v>
      </c>
      <c r="C50" s="43">
        <v>89533</v>
      </c>
      <c r="D50" s="44"/>
      <c r="E50" s="47"/>
    </row>
    <row r="51" spans="2:5" s="5" customFormat="1" ht="24" customHeight="1">
      <c r="B51" s="48" t="s">
        <v>37</v>
      </c>
      <c r="C51" s="43">
        <v>63633</v>
      </c>
      <c r="D51" s="44"/>
      <c r="E51" s="47"/>
    </row>
    <row r="52" spans="2:5" s="5" customFormat="1" ht="24" customHeight="1">
      <c r="B52" s="48" t="s">
        <v>38</v>
      </c>
      <c r="C52" s="43">
        <v>28568</v>
      </c>
      <c r="D52" s="44"/>
      <c r="E52" s="47"/>
    </row>
    <row r="53" spans="2:5" s="5" customFormat="1" ht="24" customHeight="1">
      <c r="B53" s="46" t="s">
        <v>39</v>
      </c>
      <c r="C53" s="43">
        <v>4018</v>
      </c>
      <c r="D53" s="44"/>
      <c r="E53" s="47"/>
    </row>
    <row r="54" spans="2:5" s="5" customFormat="1" ht="24" customHeight="1">
      <c r="B54" s="56" t="s">
        <v>40</v>
      </c>
      <c r="C54" s="51">
        <f>SUM(C55:C57)</f>
        <v>5894</v>
      </c>
      <c r="D54" s="25"/>
      <c r="E54" s="57"/>
    </row>
    <row r="55" spans="2:5" s="5" customFormat="1" ht="24" customHeight="1">
      <c r="B55" s="58" t="s">
        <v>41</v>
      </c>
      <c r="C55" s="54">
        <v>3974</v>
      </c>
      <c r="D55" s="22"/>
      <c r="E55" s="55"/>
    </row>
    <row r="56" spans="2:5" s="5" customFormat="1" ht="24" customHeight="1">
      <c r="B56" s="48" t="s">
        <v>42</v>
      </c>
      <c r="C56" s="43">
        <v>1343</v>
      </c>
      <c r="D56" s="44"/>
      <c r="E56" s="47"/>
    </row>
    <row r="57" spans="2:5" s="5" customFormat="1" ht="24" customHeight="1">
      <c r="B57" s="48" t="s">
        <v>43</v>
      </c>
      <c r="C57" s="43">
        <v>577</v>
      </c>
      <c r="D57" s="44"/>
      <c r="E57" s="47"/>
    </row>
    <row r="58" spans="2:5" s="5" customFormat="1" ht="24" customHeight="1">
      <c r="B58" s="49" t="s">
        <v>44</v>
      </c>
      <c r="C58" s="43">
        <f>SUM(C59:C60)</f>
        <v>1150</v>
      </c>
      <c r="D58" s="44"/>
      <c r="E58" s="47"/>
    </row>
    <row r="59" spans="2:5" s="5" customFormat="1" ht="24" customHeight="1">
      <c r="B59" s="48" t="s">
        <v>45</v>
      </c>
      <c r="C59" s="43">
        <v>585</v>
      </c>
      <c r="D59" s="44"/>
      <c r="E59" s="47"/>
    </row>
    <row r="60" spans="2:5" s="5" customFormat="1" ht="24" customHeight="1">
      <c r="B60" s="48" t="s">
        <v>46</v>
      </c>
      <c r="C60" s="43">
        <v>565</v>
      </c>
      <c r="D60" s="44"/>
      <c r="E60" s="47"/>
    </row>
    <row r="61" spans="2:5" s="5" customFormat="1" ht="24" customHeight="1">
      <c r="B61" s="48" t="s">
        <v>47</v>
      </c>
      <c r="C61" s="43">
        <f>SUM(C62:C64)</f>
        <v>4752</v>
      </c>
      <c r="D61" s="44"/>
      <c r="E61" s="47"/>
    </row>
    <row r="62" spans="2:5" s="5" customFormat="1" ht="24" customHeight="1">
      <c r="B62" s="48" t="s">
        <v>48</v>
      </c>
      <c r="C62" s="43">
        <v>581</v>
      </c>
      <c r="D62" s="44"/>
      <c r="E62" s="47"/>
    </row>
    <row r="63" spans="2:5" s="5" customFormat="1" ht="24" customHeight="1">
      <c r="B63" s="46" t="s">
        <v>49</v>
      </c>
      <c r="C63" s="43">
        <v>681</v>
      </c>
      <c r="D63" s="44"/>
      <c r="E63" s="47"/>
    </row>
    <row r="64" spans="2:5" s="5" customFormat="1" ht="24" customHeight="1">
      <c r="B64" s="46" t="s">
        <v>50</v>
      </c>
      <c r="C64" s="43">
        <v>3490</v>
      </c>
      <c r="D64" s="44"/>
      <c r="E64" s="47"/>
    </row>
    <row r="65" spans="2:5" s="5" customFormat="1" ht="24" customHeight="1">
      <c r="B65" s="46" t="s">
        <v>51</v>
      </c>
      <c r="C65" s="43">
        <v>53000</v>
      </c>
      <c r="D65" s="44"/>
      <c r="E65" s="47"/>
    </row>
    <row r="66" spans="2:5" s="5" customFormat="1" ht="24" customHeight="1">
      <c r="B66" s="46" t="s">
        <v>52</v>
      </c>
      <c r="C66" s="43">
        <v>53000</v>
      </c>
      <c r="D66" s="44"/>
      <c r="E66" s="47"/>
    </row>
    <row r="67" spans="2:5" s="5" customFormat="1" ht="26.25" customHeight="1">
      <c r="B67" s="40" t="s">
        <v>216</v>
      </c>
      <c r="C67" s="41">
        <v>14367</v>
      </c>
      <c r="D67" s="31">
        <f>C67/C5</f>
        <v>0.009610997758972473</v>
      </c>
      <c r="E67" s="39" t="s">
        <v>253</v>
      </c>
    </row>
    <row r="68" spans="2:5" s="5" customFormat="1" ht="24" customHeight="1">
      <c r="B68" s="48" t="s">
        <v>53</v>
      </c>
      <c r="C68" s="43">
        <v>1462</v>
      </c>
      <c r="D68" s="44"/>
      <c r="E68" s="47"/>
    </row>
    <row r="69" spans="2:5" s="5" customFormat="1" ht="24" customHeight="1">
      <c r="B69" s="48" t="s">
        <v>54</v>
      </c>
      <c r="C69" s="43">
        <v>292</v>
      </c>
      <c r="D69" s="44"/>
      <c r="E69" s="47"/>
    </row>
    <row r="70" spans="2:5" s="5" customFormat="1" ht="24" customHeight="1">
      <c r="B70" s="46" t="s">
        <v>55</v>
      </c>
      <c r="C70" s="43">
        <v>250</v>
      </c>
      <c r="D70" s="44"/>
      <c r="E70" s="47"/>
    </row>
    <row r="71" spans="2:5" s="5" customFormat="1" ht="24" customHeight="1">
      <c r="B71" s="46" t="s">
        <v>56</v>
      </c>
      <c r="C71" s="43">
        <v>185</v>
      </c>
      <c r="D71" s="44"/>
      <c r="E71" s="47"/>
    </row>
    <row r="72" spans="2:5" s="5" customFormat="1" ht="24" customHeight="1">
      <c r="B72" s="46" t="s">
        <v>57</v>
      </c>
      <c r="C72" s="43">
        <v>12178</v>
      </c>
      <c r="D72" s="44"/>
      <c r="E72" s="47"/>
    </row>
    <row r="73" spans="2:5" s="5" customFormat="1" ht="28.5" customHeight="1">
      <c r="B73" s="40" t="s">
        <v>217</v>
      </c>
      <c r="C73" s="41">
        <v>17992</v>
      </c>
      <c r="D73" s="31">
        <f>C73/C5</f>
        <v>0.012035990233133759</v>
      </c>
      <c r="E73" s="39" t="s">
        <v>264</v>
      </c>
    </row>
    <row r="74" spans="2:5" s="5" customFormat="1" ht="24" customHeight="1">
      <c r="B74" s="49" t="s">
        <v>58</v>
      </c>
      <c r="C74" s="43">
        <v>7679</v>
      </c>
      <c r="D74" s="44"/>
      <c r="E74" s="47"/>
    </row>
    <row r="75" spans="2:5" s="5" customFormat="1" ht="24" customHeight="1">
      <c r="B75" s="49" t="s">
        <v>30</v>
      </c>
      <c r="C75" s="43">
        <v>1421</v>
      </c>
      <c r="D75" s="44"/>
      <c r="E75" s="47"/>
    </row>
    <row r="76" spans="2:5" s="5" customFormat="1" ht="24" customHeight="1">
      <c r="B76" s="49" t="s">
        <v>31</v>
      </c>
      <c r="C76" s="43">
        <v>251</v>
      </c>
      <c r="D76" s="44"/>
      <c r="E76" s="47"/>
    </row>
    <row r="77" spans="2:5" s="5" customFormat="1" ht="24" customHeight="1">
      <c r="B77" s="49" t="s">
        <v>59</v>
      </c>
      <c r="C77" s="43">
        <v>1553</v>
      </c>
      <c r="D77" s="44"/>
      <c r="E77" s="47"/>
    </row>
    <row r="78" spans="2:5" s="5" customFormat="1" ht="24" customHeight="1">
      <c r="B78" s="49" t="s">
        <v>60</v>
      </c>
      <c r="C78" s="43">
        <v>100</v>
      </c>
      <c r="D78" s="44"/>
      <c r="E78" s="47"/>
    </row>
    <row r="79" spans="2:5" s="5" customFormat="1" ht="24" customHeight="1">
      <c r="B79" s="49" t="s">
        <v>61</v>
      </c>
      <c r="C79" s="43">
        <v>717</v>
      </c>
      <c r="D79" s="44"/>
      <c r="E79" s="47"/>
    </row>
    <row r="80" spans="2:5" s="5" customFormat="1" ht="24" customHeight="1">
      <c r="B80" s="49" t="s">
        <v>62</v>
      </c>
      <c r="C80" s="43">
        <v>403</v>
      </c>
      <c r="D80" s="44"/>
      <c r="E80" s="47"/>
    </row>
    <row r="81" spans="2:5" s="5" customFormat="1" ht="24" customHeight="1">
      <c r="B81" s="49" t="s">
        <v>63</v>
      </c>
      <c r="C81" s="43">
        <v>275</v>
      </c>
      <c r="D81" s="44"/>
      <c r="E81" s="47"/>
    </row>
    <row r="82" spans="2:5" s="5" customFormat="1" ht="24" customHeight="1">
      <c r="B82" s="59" t="s">
        <v>64</v>
      </c>
      <c r="C82" s="51">
        <v>2959</v>
      </c>
      <c r="D82" s="25"/>
      <c r="E82" s="57"/>
    </row>
    <row r="83" spans="2:5" s="5" customFormat="1" ht="24" customHeight="1">
      <c r="B83" s="60" t="s">
        <v>65</v>
      </c>
      <c r="C83" s="54">
        <v>110</v>
      </c>
      <c r="D83" s="22"/>
      <c r="E83" s="55"/>
    </row>
    <row r="84" spans="2:5" s="5" customFormat="1" ht="24" customHeight="1">
      <c r="B84" s="49" t="s">
        <v>66</v>
      </c>
      <c r="C84" s="43">
        <v>110</v>
      </c>
      <c r="D84" s="44"/>
      <c r="E84" s="47"/>
    </row>
    <row r="85" spans="2:5" s="5" customFormat="1" ht="24" customHeight="1">
      <c r="B85" s="49" t="s">
        <v>67</v>
      </c>
      <c r="C85" s="43">
        <v>8738</v>
      </c>
      <c r="D85" s="44"/>
      <c r="E85" s="47"/>
    </row>
    <row r="86" spans="2:5" s="5" customFormat="1" ht="24" customHeight="1">
      <c r="B86" s="49" t="s">
        <v>68</v>
      </c>
      <c r="C86" s="43">
        <v>950</v>
      </c>
      <c r="D86" s="44"/>
      <c r="E86" s="47"/>
    </row>
    <row r="87" spans="2:5" s="5" customFormat="1" ht="24" customHeight="1">
      <c r="B87" s="49" t="s">
        <v>69</v>
      </c>
      <c r="C87" s="43">
        <v>3000</v>
      </c>
      <c r="D87" s="44"/>
      <c r="E87" s="47"/>
    </row>
    <row r="88" spans="2:5" s="5" customFormat="1" ht="24" customHeight="1">
      <c r="B88" s="49" t="s">
        <v>70</v>
      </c>
      <c r="C88" s="43">
        <v>1842</v>
      </c>
      <c r="D88" s="44"/>
      <c r="E88" s="47"/>
    </row>
    <row r="89" spans="2:5" s="5" customFormat="1" ht="24" customHeight="1">
      <c r="B89" s="49" t="s">
        <v>71</v>
      </c>
      <c r="C89" s="43">
        <v>2946</v>
      </c>
      <c r="D89" s="44"/>
      <c r="E89" s="47"/>
    </row>
    <row r="90" spans="2:5" s="5" customFormat="1" ht="24" customHeight="1">
      <c r="B90" s="49" t="s">
        <v>72</v>
      </c>
      <c r="C90" s="43">
        <v>208</v>
      </c>
      <c r="D90" s="44"/>
      <c r="E90" s="47"/>
    </row>
    <row r="91" spans="2:5" s="5" customFormat="1" ht="24" customHeight="1">
      <c r="B91" s="49" t="s">
        <v>73</v>
      </c>
      <c r="C91" s="43">
        <v>208</v>
      </c>
      <c r="D91" s="44"/>
      <c r="E91" s="47"/>
    </row>
    <row r="92" spans="2:5" s="5" customFormat="1" ht="24" customHeight="1">
      <c r="B92" s="49" t="s">
        <v>74</v>
      </c>
      <c r="C92" s="43">
        <v>987</v>
      </c>
      <c r="D92" s="44"/>
      <c r="E92" s="47"/>
    </row>
    <row r="93" spans="2:5" s="5" customFormat="1" ht="24" customHeight="1">
      <c r="B93" s="49" t="s">
        <v>75</v>
      </c>
      <c r="C93" s="43">
        <v>20</v>
      </c>
      <c r="D93" s="44"/>
      <c r="E93" s="47"/>
    </row>
    <row r="94" spans="2:5" s="5" customFormat="1" ht="24" customHeight="1">
      <c r="B94" s="49" t="s">
        <v>76</v>
      </c>
      <c r="C94" s="43">
        <v>967</v>
      </c>
      <c r="D94" s="44"/>
      <c r="E94" s="47"/>
    </row>
    <row r="95" spans="2:5" s="5" customFormat="1" ht="24" customHeight="1">
      <c r="B95" s="49" t="s">
        <v>77</v>
      </c>
      <c r="C95" s="43">
        <v>270</v>
      </c>
      <c r="D95" s="44"/>
      <c r="E95" s="47"/>
    </row>
    <row r="96" spans="2:5" s="5" customFormat="1" ht="24" customHeight="1">
      <c r="B96" s="49" t="s">
        <v>78</v>
      </c>
      <c r="C96" s="43">
        <v>270</v>
      </c>
      <c r="D96" s="44"/>
      <c r="E96" s="47"/>
    </row>
    <row r="97" spans="2:5" s="5" customFormat="1" ht="26.25" customHeight="1">
      <c r="B97" s="40" t="s">
        <v>254</v>
      </c>
      <c r="C97" s="41">
        <v>51167</v>
      </c>
      <c r="D97" s="31">
        <f>C97/C5</f>
        <v>0.03422885239321671</v>
      </c>
      <c r="E97" s="39" t="s">
        <v>270</v>
      </c>
    </row>
    <row r="98" spans="2:5" s="5" customFormat="1" ht="24" customHeight="1">
      <c r="B98" s="49" t="s">
        <v>79</v>
      </c>
      <c r="C98" s="43">
        <v>4807</v>
      </c>
      <c r="D98" s="44"/>
      <c r="E98" s="47"/>
    </row>
    <row r="99" spans="2:5" s="5" customFormat="1" ht="24" customHeight="1">
      <c r="B99" s="49" t="s">
        <v>30</v>
      </c>
      <c r="C99" s="43">
        <v>490</v>
      </c>
      <c r="D99" s="44"/>
      <c r="E99" s="47"/>
    </row>
    <row r="100" spans="2:5" s="5" customFormat="1" ht="24" customHeight="1">
      <c r="B100" s="49" t="s">
        <v>31</v>
      </c>
      <c r="C100" s="43">
        <v>2601</v>
      </c>
      <c r="D100" s="44"/>
      <c r="E100" s="47"/>
    </row>
    <row r="101" spans="2:5" s="5" customFormat="1" ht="24" customHeight="1">
      <c r="B101" s="49" t="s">
        <v>80</v>
      </c>
      <c r="C101" s="43">
        <v>390</v>
      </c>
      <c r="D101" s="44"/>
      <c r="E101" s="47"/>
    </row>
    <row r="102" spans="2:5" s="5" customFormat="1" ht="24" customHeight="1">
      <c r="B102" s="49" t="s">
        <v>81</v>
      </c>
      <c r="C102" s="43">
        <v>399</v>
      </c>
      <c r="D102" s="44"/>
      <c r="E102" s="47"/>
    </row>
    <row r="103" spans="2:5" s="5" customFormat="1" ht="24" customHeight="1">
      <c r="B103" s="49" t="s">
        <v>82</v>
      </c>
      <c r="C103" s="43">
        <v>65</v>
      </c>
      <c r="D103" s="44"/>
      <c r="E103" s="47"/>
    </row>
    <row r="104" spans="2:5" s="5" customFormat="1" ht="24" customHeight="1">
      <c r="B104" s="49" t="s">
        <v>83</v>
      </c>
      <c r="C104" s="43">
        <v>195</v>
      </c>
      <c r="D104" s="44"/>
      <c r="E104" s="47"/>
    </row>
    <row r="105" spans="2:5" s="5" customFormat="1" ht="24" customHeight="1">
      <c r="B105" s="49" t="s">
        <v>84</v>
      </c>
      <c r="C105" s="43">
        <v>450</v>
      </c>
      <c r="D105" s="44"/>
      <c r="E105" s="47"/>
    </row>
    <row r="106" spans="2:5" s="5" customFormat="1" ht="24" customHeight="1">
      <c r="B106" s="49" t="s">
        <v>85</v>
      </c>
      <c r="C106" s="43">
        <v>217</v>
      </c>
      <c r="D106" s="44"/>
      <c r="E106" s="47"/>
    </row>
    <row r="107" spans="2:5" s="5" customFormat="1" ht="24" customHeight="1">
      <c r="B107" s="49" t="s">
        <v>86</v>
      </c>
      <c r="C107" s="43">
        <v>6321</v>
      </c>
      <c r="D107" s="44"/>
      <c r="E107" s="47"/>
    </row>
    <row r="108" spans="2:5" s="5" customFormat="1" ht="24" customHeight="1">
      <c r="B108" s="49" t="s">
        <v>30</v>
      </c>
      <c r="C108" s="43">
        <v>630</v>
      </c>
      <c r="D108" s="44"/>
      <c r="E108" s="47"/>
    </row>
    <row r="109" spans="2:5" s="5" customFormat="1" ht="24" customHeight="1">
      <c r="B109" s="49" t="s">
        <v>31</v>
      </c>
      <c r="C109" s="43">
        <v>224</v>
      </c>
      <c r="D109" s="44"/>
      <c r="E109" s="47"/>
    </row>
    <row r="110" spans="2:5" s="5" customFormat="1" ht="24" customHeight="1">
      <c r="B110" s="59" t="s">
        <v>87</v>
      </c>
      <c r="C110" s="51">
        <v>263</v>
      </c>
      <c r="D110" s="25"/>
      <c r="E110" s="52"/>
    </row>
    <row r="111" spans="2:5" s="5" customFormat="1" ht="24" customHeight="1">
      <c r="B111" s="60" t="s">
        <v>88</v>
      </c>
      <c r="C111" s="54">
        <v>60</v>
      </c>
      <c r="D111" s="22"/>
      <c r="E111" s="55"/>
    </row>
    <row r="112" spans="2:8" s="5" customFormat="1" ht="24" customHeight="1">
      <c r="B112" s="49" t="s">
        <v>89</v>
      </c>
      <c r="C112" s="43">
        <v>45</v>
      </c>
      <c r="D112" s="44"/>
      <c r="E112" s="61"/>
      <c r="H112" s="6"/>
    </row>
    <row r="113" spans="2:5" s="5" customFormat="1" ht="24" customHeight="1">
      <c r="B113" s="49" t="s">
        <v>90</v>
      </c>
      <c r="C113" s="43">
        <v>30</v>
      </c>
      <c r="D113" s="44"/>
      <c r="E113" s="47"/>
    </row>
    <row r="114" spans="2:5" s="5" customFormat="1" ht="24" customHeight="1">
      <c r="B114" s="49" t="s">
        <v>91</v>
      </c>
      <c r="C114" s="43">
        <v>1896</v>
      </c>
      <c r="D114" s="44"/>
      <c r="E114" s="47"/>
    </row>
    <row r="115" spans="2:5" s="5" customFormat="1" ht="24" customHeight="1">
      <c r="B115" s="49" t="s">
        <v>92</v>
      </c>
      <c r="C115" s="43">
        <v>3173</v>
      </c>
      <c r="D115" s="44"/>
      <c r="E115" s="47"/>
    </row>
    <row r="116" spans="2:5" s="5" customFormat="1" ht="24" customHeight="1">
      <c r="B116" s="49" t="s">
        <v>93</v>
      </c>
      <c r="C116" s="43">
        <v>18786</v>
      </c>
      <c r="D116" s="44"/>
      <c r="E116" s="47"/>
    </row>
    <row r="117" spans="2:5" s="5" customFormat="1" ht="24" customHeight="1">
      <c r="B117" s="49" t="s">
        <v>94</v>
      </c>
      <c r="C117" s="43">
        <v>4569</v>
      </c>
      <c r="D117" s="44"/>
      <c r="E117" s="47"/>
    </row>
    <row r="118" spans="2:5" s="5" customFormat="1" ht="24" customHeight="1">
      <c r="B118" s="49" t="s">
        <v>95</v>
      </c>
      <c r="C118" s="43">
        <v>8763</v>
      </c>
      <c r="D118" s="44"/>
      <c r="E118" s="47"/>
    </row>
    <row r="119" spans="2:5" s="5" customFormat="1" ht="24" customHeight="1">
      <c r="B119" s="49" t="s">
        <v>96</v>
      </c>
      <c r="C119" s="43">
        <v>354</v>
      </c>
      <c r="D119" s="44"/>
      <c r="E119" s="47"/>
    </row>
    <row r="120" spans="2:5" s="5" customFormat="1" ht="24" customHeight="1">
      <c r="B120" s="49" t="s">
        <v>97</v>
      </c>
      <c r="C120" s="43">
        <v>47</v>
      </c>
      <c r="D120" s="44"/>
      <c r="E120" s="47"/>
    </row>
    <row r="121" spans="2:5" s="5" customFormat="1" ht="24" customHeight="1">
      <c r="B121" s="49" t="s">
        <v>98</v>
      </c>
      <c r="C121" s="43">
        <v>5053</v>
      </c>
      <c r="D121" s="44"/>
      <c r="E121" s="47"/>
    </row>
    <row r="122" spans="2:5" s="5" customFormat="1" ht="24" customHeight="1">
      <c r="B122" s="49" t="s">
        <v>99</v>
      </c>
      <c r="C122" s="43">
        <v>11000</v>
      </c>
      <c r="D122" s="44"/>
      <c r="E122" s="47"/>
    </row>
    <row r="123" spans="2:5" s="5" customFormat="1" ht="24" customHeight="1">
      <c r="B123" s="49" t="s">
        <v>100</v>
      </c>
      <c r="C123" s="43">
        <v>11000</v>
      </c>
      <c r="D123" s="44"/>
      <c r="E123" s="47"/>
    </row>
    <row r="124" spans="2:5" s="5" customFormat="1" ht="24" customHeight="1">
      <c r="B124" s="49" t="s">
        <v>101</v>
      </c>
      <c r="C124" s="43">
        <v>1146</v>
      </c>
      <c r="D124" s="44"/>
      <c r="E124" s="47"/>
    </row>
    <row r="125" spans="2:5" s="5" customFormat="1" ht="24" customHeight="1">
      <c r="B125" s="49" t="s">
        <v>102</v>
      </c>
      <c r="C125" s="43">
        <v>314</v>
      </c>
      <c r="D125" s="44"/>
      <c r="E125" s="47"/>
    </row>
    <row r="126" spans="2:5" s="5" customFormat="1" ht="24" customHeight="1">
      <c r="B126" s="49" t="s">
        <v>103</v>
      </c>
      <c r="C126" s="43">
        <v>832</v>
      </c>
      <c r="D126" s="44"/>
      <c r="E126" s="47"/>
    </row>
    <row r="127" spans="2:5" s="5" customFormat="1" ht="24" customHeight="1">
      <c r="B127" s="49" t="s">
        <v>104</v>
      </c>
      <c r="C127" s="43">
        <v>1630</v>
      </c>
      <c r="D127" s="44"/>
      <c r="E127" s="47"/>
    </row>
    <row r="128" spans="2:5" s="5" customFormat="1" ht="24" customHeight="1">
      <c r="B128" s="49" t="s">
        <v>105</v>
      </c>
      <c r="C128" s="43">
        <v>1300</v>
      </c>
      <c r="D128" s="44"/>
      <c r="E128" s="47"/>
    </row>
    <row r="129" spans="2:5" s="5" customFormat="1" ht="24" customHeight="1">
      <c r="B129" s="49" t="s">
        <v>106</v>
      </c>
      <c r="C129" s="43">
        <v>130</v>
      </c>
      <c r="D129" s="44"/>
      <c r="E129" s="47"/>
    </row>
    <row r="130" spans="2:5" s="5" customFormat="1" ht="24" customHeight="1">
      <c r="B130" s="49" t="s">
        <v>107</v>
      </c>
      <c r="C130" s="43">
        <v>200</v>
      </c>
      <c r="D130" s="44"/>
      <c r="E130" s="47"/>
    </row>
    <row r="131" spans="2:5" s="5" customFormat="1" ht="24" customHeight="1">
      <c r="B131" s="49" t="s">
        <v>108</v>
      </c>
      <c r="C131" s="43">
        <v>4919</v>
      </c>
      <c r="D131" s="44"/>
      <c r="E131" s="47"/>
    </row>
    <row r="132" spans="2:5" s="5" customFormat="1" ht="24" customHeight="1">
      <c r="B132" s="49" t="s">
        <v>109</v>
      </c>
      <c r="C132" s="43">
        <v>518</v>
      </c>
      <c r="D132" s="44"/>
      <c r="E132" s="47"/>
    </row>
    <row r="133" spans="2:5" s="5" customFormat="1" ht="24" customHeight="1">
      <c r="B133" s="49" t="s">
        <v>110</v>
      </c>
      <c r="C133" s="43">
        <v>902</v>
      </c>
      <c r="D133" s="44"/>
      <c r="E133" s="47"/>
    </row>
    <row r="134" spans="2:5" s="5" customFormat="1" ht="24" customHeight="1">
      <c r="B134" s="49" t="s">
        <v>111</v>
      </c>
      <c r="C134" s="43">
        <v>704</v>
      </c>
      <c r="D134" s="44"/>
      <c r="E134" s="47"/>
    </row>
    <row r="135" spans="2:5" s="5" customFormat="1" ht="24" customHeight="1">
      <c r="B135" s="49" t="s">
        <v>112</v>
      </c>
      <c r="C135" s="43">
        <v>2099</v>
      </c>
      <c r="D135" s="44"/>
      <c r="E135" s="47"/>
    </row>
    <row r="136" spans="2:5" s="5" customFormat="1" ht="24" customHeight="1">
      <c r="B136" s="49" t="s">
        <v>113</v>
      </c>
      <c r="C136" s="43">
        <v>696</v>
      </c>
      <c r="D136" s="44"/>
      <c r="E136" s="47"/>
    </row>
    <row r="137" spans="2:5" s="5" customFormat="1" ht="24" customHeight="1">
      <c r="B137" s="49" t="s">
        <v>114</v>
      </c>
      <c r="C137" s="43">
        <v>267</v>
      </c>
      <c r="D137" s="44"/>
      <c r="E137" s="47"/>
    </row>
    <row r="138" spans="2:5" s="5" customFormat="1" ht="24" customHeight="1">
      <c r="B138" s="59" t="s">
        <v>30</v>
      </c>
      <c r="C138" s="51">
        <v>177</v>
      </c>
      <c r="D138" s="25"/>
      <c r="E138" s="57"/>
    </row>
    <row r="139" spans="2:5" s="5" customFormat="1" ht="24" customHeight="1">
      <c r="B139" s="60" t="s">
        <v>115</v>
      </c>
      <c r="C139" s="54">
        <v>30</v>
      </c>
      <c r="D139" s="22"/>
      <c r="E139" s="55"/>
    </row>
    <row r="140" spans="2:5" s="5" customFormat="1" ht="24" customHeight="1">
      <c r="B140" s="62" t="s">
        <v>116</v>
      </c>
      <c r="C140" s="43">
        <v>60</v>
      </c>
      <c r="D140" s="44"/>
      <c r="E140" s="61"/>
    </row>
    <row r="141" spans="2:5" s="5" customFormat="1" ht="24" customHeight="1">
      <c r="B141" s="49" t="s">
        <v>117</v>
      </c>
      <c r="C141" s="43">
        <v>470</v>
      </c>
      <c r="D141" s="44"/>
      <c r="E141" s="47"/>
    </row>
    <row r="142" spans="2:5" s="5" customFormat="1" ht="24" customHeight="1">
      <c r="B142" s="49" t="s">
        <v>118</v>
      </c>
      <c r="C142" s="43">
        <v>470</v>
      </c>
      <c r="D142" s="44"/>
      <c r="E142" s="47"/>
    </row>
    <row r="143" spans="2:5" s="5" customFormat="1" ht="24" customHeight="1">
      <c r="B143" s="49" t="s">
        <v>119</v>
      </c>
      <c r="C143" s="43">
        <v>1046</v>
      </c>
      <c r="D143" s="44"/>
      <c r="E143" s="47"/>
    </row>
    <row r="144" spans="2:5" s="5" customFormat="1" ht="24" customHeight="1">
      <c r="B144" s="49" t="s">
        <v>120</v>
      </c>
      <c r="C144" s="43">
        <v>561</v>
      </c>
      <c r="D144" s="44"/>
      <c r="E144" s="47"/>
    </row>
    <row r="145" spans="2:5" s="5" customFormat="1" ht="24" customHeight="1">
      <c r="B145" s="49" t="s">
        <v>121</v>
      </c>
      <c r="C145" s="43">
        <v>485</v>
      </c>
      <c r="D145" s="44"/>
      <c r="E145" s="47"/>
    </row>
    <row r="146" spans="2:5" s="5" customFormat="1" ht="24" customHeight="1">
      <c r="B146" s="49" t="s">
        <v>122</v>
      </c>
      <c r="C146" s="43">
        <v>138</v>
      </c>
      <c r="D146" s="44"/>
      <c r="E146" s="47"/>
    </row>
    <row r="147" spans="2:5" s="5" customFormat="1" ht="24" customHeight="1">
      <c r="B147" s="49" t="s">
        <v>123</v>
      </c>
      <c r="C147" s="43">
        <v>138</v>
      </c>
      <c r="D147" s="44"/>
      <c r="E147" s="47"/>
    </row>
    <row r="148" spans="2:5" s="5" customFormat="1" ht="24" customHeight="1">
      <c r="B148" s="49" t="s">
        <v>124</v>
      </c>
      <c r="C148" s="43">
        <v>637</v>
      </c>
      <c r="D148" s="44"/>
      <c r="E148" s="47"/>
    </row>
    <row r="149" spans="2:5" s="5" customFormat="1" ht="24" customHeight="1">
      <c r="B149" s="49" t="s">
        <v>125</v>
      </c>
      <c r="C149" s="43">
        <v>637</v>
      </c>
      <c r="D149" s="44"/>
      <c r="E149" s="47"/>
    </row>
    <row r="150" spans="2:5" s="5" customFormat="1" ht="24" customHeight="1">
      <c r="B150" s="40" t="s">
        <v>218</v>
      </c>
      <c r="C150" s="41">
        <v>108999</v>
      </c>
      <c r="D150" s="31">
        <f>C150/C5</f>
        <v>0.07291634612168445</v>
      </c>
      <c r="E150" s="39"/>
    </row>
    <row r="151" spans="2:5" s="5" customFormat="1" ht="24" customHeight="1">
      <c r="B151" s="49" t="s">
        <v>126</v>
      </c>
      <c r="C151" s="43">
        <v>2405</v>
      </c>
      <c r="D151" s="44"/>
      <c r="E151" s="47"/>
    </row>
    <row r="152" spans="2:5" s="5" customFormat="1" ht="24" customHeight="1">
      <c r="B152" s="49" t="s">
        <v>30</v>
      </c>
      <c r="C152" s="43">
        <v>1140</v>
      </c>
      <c r="D152" s="44"/>
      <c r="E152" s="47"/>
    </row>
    <row r="153" spans="2:5" s="5" customFormat="1" ht="24" customHeight="1">
      <c r="B153" s="49" t="s">
        <v>31</v>
      </c>
      <c r="C153" s="43">
        <v>466</v>
      </c>
      <c r="D153" s="44"/>
      <c r="E153" s="47"/>
    </row>
    <row r="154" spans="2:5" s="5" customFormat="1" ht="24" customHeight="1">
      <c r="B154" s="49" t="s">
        <v>127</v>
      </c>
      <c r="C154" s="43">
        <v>799</v>
      </c>
      <c r="D154" s="44"/>
      <c r="E154" s="47"/>
    </row>
    <row r="155" spans="2:5" s="5" customFormat="1" ht="24" customHeight="1">
      <c r="B155" s="49" t="s">
        <v>128</v>
      </c>
      <c r="C155" s="43">
        <v>55385</v>
      </c>
      <c r="D155" s="44"/>
      <c r="E155" s="47"/>
    </row>
    <row r="156" spans="2:5" s="6" customFormat="1" ht="24" customHeight="1">
      <c r="B156" s="49" t="s">
        <v>129</v>
      </c>
      <c r="C156" s="43">
        <v>36145</v>
      </c>
      <c r="D156" s="44"/>
      <c r="E156" s="47"/>
    </row>
    <row r="157" spans="2:5" s="7" customFormat="1" ht="24" customHeight="1">
      <c r="B157" s="49" t="s">
        <v>130</v>
      </c>
      <c r="C157" s="43">
        <v>2761</v>
      </c>
      <c r="D157" s="63"/>
      <c r="E157" s="64"/>
    </row>
    <row r="158" spans="2:5" s="6" customFormat="1" ht="24" customHeight="1">
      <c r="B158" s="49" t="s">
        <v>131</v>
      </c>
      <c r="C158" s="43">
        <v>979</v>
      </c>
      <c r="D158" s="44"/>
      <c r="E158" s="47"/>
    </row>
    <row r="159" spans="2:5" s="5" customFormat="1" ht="24" customHeight="1">
      <c r="B159" s="49" t="s">
        <v>132</v>
      </c>
      <c r="C159" s="43">
        <v>500</v>
      </c>
      <c r="D159" s="44"/>
      <c r="E159" s="47"/>
    </row>
    <row r="160" spans="2:5" s="5" customFormat="1" ht="24" customHeight="1">
      <c r="B160" s="49" t="s">
        <v>133</v>
      </c>
      <c r="C160" s="43">
        <v>15000</v>
      </c>
      <c r="D160" s="44"/>
      <c r="E160" s="47"/>
    </row>
    <row r="161" spans="2:5" s="5" customFormat="1" ht="24" customHeight="1">
      <c r="B161" s="49" t="s">
        <v>134</v>
      </c>
      <c r="C161" s="43">
        <v>12180</v>
      </c>
      <c r="D161" s="44"/>
      <c r="E161" s="47"/>
    </row>
    <row r="162" spans="2:5" s="5" customFormat="1" ht="24" customHeight="1">
      <c r="B162" s="49" t="s">
        <v>135</v>
      </c>
      <c r="C162" s="43">
        <v>12180</v>
      </c>
      <c r="D162" s="44"/>
      <c r="E162" s="47"/>
    </row>
    <row r="163" spans="2:5" s="5" customFormat="1" ht="24" customHeight="1">
      <c r="B163" s="49" t="s">
        <v>136</v>
      </c>
      <c r="C163" s="43">
        <v>35975</v>
      </c>
      <c r="D163" s="44"/>
      <c r="E163" s="47"/>
    </row>
    <row r="164" spans="2:5" s="5" customFormat="1" ht="24" customHeight="1">
      <c r="B164" s="49" t="s">
        <v>137</v>
      </c>
      <c r="C164" s="43">
        <v>13483</v>
      </c>
      <c r="D164" s="44"/>
      <c r="E164" s="47"/>
    </row>
    <row r="165" spans="2:5" s="5" customFormat="1" ht="24" customHeight="1">
      <c r="B165" s="49" t="s">
        <v>138</v>
      </c>
      <c r="C165" s="43">
        <v>10599</v>
      </c>
      <c r="D165" s="44"/>
      <c r="E165" s="47"/>
    </row>
    <row r="166" spans="2:5" s="5" customFormat="1" ht="24" customHeight="1">
      <c r="B166" s="59" t="s">
        <v>139</v>
      </c>
      <c r="C166" s="51">
        <v>5529</v>
      </c>
      <c r="D166" s="25"/>
      <c r="E166" s="57"/>
    </row>
    <row r="167" spans="2:5" s="5" customFormat="1" ht="24" customHeight="1">
      <c r="B167" s="60" t="s">
        <v>140</v>
      </c>
      <c r="C167" s="54">
        <v>1506</v>
      </c>
      <c r="D167" s="22"/>
      <c r="E167" s="55"/>
    </row>
    <row r="168" spans="2:5" s="5" customFormat="1" ht="24" customHeight="1">
      <c r="B168" s="62" t="s">
        <v>141</v>
      </c>
      <c r="C168" s="43">
        <v>772</v>
      </c>
      <c r="D168" s="44"/>
      <c r="E168" s="61"/>
    </row>
    <row r="169" spans="2:5" s="5" customFormat="1" ht="24" customHeight="1">
      <c r="B169" s="49" t="s">
        <v>142</v>
      </c>
      <c r="C169" s="43">
        <v>240</v>
      </c>
      <c r="D169" s="44"/>
      <c r="E169" s="47"/>
    </row>
    <row r="170" spans="2:5" s="5" customFormat="1" ht="24" customHeight="1">
      <c r="B170" s="49" t="s">
        <v>143</v>
      </c>
      <c r="C170" s="43">
        <v>3846</v>
      </c>
      <c r="D170" s="44"/>
      <c r="E170" s="47"/>
    </row>
    <row r="171" spans="2:5" s="5" customFormat="1" ht="24" customHeight="1">
      <c r="B171" s="49" t="s">
        <v>144</v>
      </c>
      <c r="C171" s="43">
        <v>54</v>
      </c>
      <c r="D171" s="44"/>
      <c r="E171" s="47"/>
    </row>
    <row r="172" spans="2:5" s="5" customFormat="1" ht="24" customHeight="1">
      <c r="B172" s="49" t="s">
        <v>145</v>
      </c>
      <c r="C172" s="43">
        <v>34</v>
      </c>
      <c r="D172" s="44"/>
      <c r="E172" s="47"/>
    </row>
    <row r="173" spans="2:5" s="5" customFormat="1" ht="24" customHeight="1">
      <c r="B173" s="49" t="s">
        <v>146</v>
      </c>
      <c r="C173" s="43">
        <v>20</v>
      </c>
      <c r="D173" s="44"/>
      <c r="E173" s="47"/>
    </row>
    <row r="174" spans="2:5" s="5" customFormat="1" ht="24" customHeight="1">
      <c r="B174" s="49" t="s">
        <v>147</v>
      </c>
      <c r="C174" s="43">
        <v>3000</v>
      </c>
      <c r="D174" s="44"/>
      <c r="E174" s="47"/>
    </row>
    <row r="175" spans="2:5" s="5" customFormat="1" ht="24" customHeight="1">
      <c r="B175" s="49" t="s">
        <v>148</v>
      </c>
      <c r="C175" s="43">
        <v>3000</v>
      </c>
      <c r="D175" s="44"/>
      <c r="E175" s="47"/>
    </row>
    <row r="176" spans="2:5" s="5" customFormat="1" ht="24" customHeight="1">
      <c r="B176" s="40" t="s">
        <v>219</v>
      </c>
      <c r="C176" s="41">
        <v>8210</v>
      </c>
      <c r="D176" s="31">
        <f>C176/C5</f>
        <v>0.005492189851824598</v>
      </c>
      <c r="E176" s="39" t="s">
        <v>251</v>
      </c>
    </row>
    <row r="177" spans="2:5" s="5" customFormat="1" ht="24" customHeight="1">
      <c r="B177" s="49" t="s">
        <v>149</v>
      </c>
      <c r="C177" s="43">
        <v>7099</v>
      </c>
      <c r="D177" s="44"/>
      <c r="E177" s="47"/>
    </row>
    <row r="178" spans="2:5" s="5" customFormat="1" ht="24" customHeight="1">
      <c r="B178" s="49" t="s">
        <v>30</v>
      </c>
      <c r="C178" s="43">
        <v>3997</v>
      </c>
      <c r="D178" s="44"/>
      <c r="E178" s="47"/>
    </row>
    <row r="179" spans="2:5" s="5" customFormat="1" ht="24" customHeight="1">
      <c r="B179" s="49" t="s">
        <v>31</v>
      </c>
      <c r="C179" s="43">
        <v>1416</v>
      </c>
      <c r="D179" s="44"/>
      <c r="E179" s="47"/>
    </row>
    <row r="180" spans="2:5" s="5" customFormat="1" ht="24" customHeight="1">
      <c r="B180" s="49" t="s">
        <v>150</v>
      </c>
      <c r="C180" s="43">
        <v>80</v>
      </c>
      <c r="D180" s="44"/>
      <c r="E180" s="47"/>
    </row>
    <row r="181" spans="2:5" s="5" customFormat="1" ht="24" customHeight="1">
      <c r="B181" s="49" t="s">
        <v>151</v>
      </c>
      <c r="C181" s="43">
        <v>1606</v>
      </c>
      <c r="D181" s="44"/>
      <c r="E181" s="47"/>
    </row>
    <row r="182" spans="2:5" s="5" customFormat="1" ht="24" customHeight="1">
      <c r="B182" s="49" t="s">
        <v>152</v>
      </c>
      <c r="C182" s="43">
        <v>451</v>
      </c>
      <c r="D182" s="44"/>
      <c r="E182" s="47"/>
    </row>
    <row r="183" spans="2:5" s="5" customFormat="1" ht="24" customHeight="1">
      <c r="B183" s="49" t="s">
        <v>153</v>
      </c>
      <c r="C183" s="43">
        <v>451</v>
      </c>
      <c r="D183" s="44"/>
      <c r="E183" s="47"/>
    </row>
    <row r="184" spans="2:5" s="5" customFormat="1" ht="24" customHeight="1">
      <c r="B184" s="49" t="s">
        <v>154</v>
      </c>
      <c r="C184" s="43">
        <v>20</v>
      </c>
      <c r="D184" s="44"/>
      <c r="E184" s="47"/>
    </row>
    <row r="185" spans="2:5" s="5" customFormat="1" ht="24" customHeight="1">
      <c r="B185" s="49" t="s">
        <v>155</v>
      </c>
      <c r="C185" s="43">
        <v>20</v>
      </c>
      <c r="D185" s="44"/>
      <c r="E185" s="47"/>
    </row>
    <row r="186" spans="2:5" s="5" customFormat="1" ht="24" customHeight="1">
      <c r="B186" s="49" t="s">
        <v>156</v>
      </c>
      <c r="C186" s="43">
        <v>640</v>
      </c>
      <c r="D186" s="44"/>
      <c r="E186" s="47"/>
    </row>
    <row r="187" spans="2:5" s="5" customFormat="1" ht="24" customHeight="1">
      <c r="B187" s="49" t="s">
        <v>157</v>
      </c>
      <c r="C187" s="43">
        <v>640</v>
      </c>
      <c r="D187" s="44"/>
      <c r="E187" s="47"/>
    </row>
    <row r="188" spans="2:5" s="5" customFormat="1" ht="31.5" customHeight="1">
      <c r="B188" s="40" t="s">
        <v>255</v>
      </c>
      <c r="C188" s="41">
        <f>C189+C196+C199+C201+C203</f>
        <v>227965</v>
      </c>
      <c r="D188" s="31">
        <f>C188/C5</f>
        <v>0.15250025086129043</v>
      </c>
      <c r="E188" s="65" t="s">
        <v>260</v>
      </c>
    </row>
    <row r="189" spans="2:5" s="5" customFormat="1" ht="24" customHeight="1">
      <c r="B189" s="49" t="s">
        <v>158</v>
      </c>
      <c r="C189" s="43">
        <v>61908</v>
      </c>
      <c r="D189" s="44"/>
      <c r="E189" s="47"/>
    </row>
    <row r="190" spans="2:5" s="5" customFormat="1" ht="24" customHeight="1">
      <c r="B190" s="49" t="s">
        <v>159</v>
      </c>
      <c r="C190" s="43">
        <v>4358</v>
      </c>
      <c r="D190" s="44"/>
      <c r="E190" s="47"/>
    </row>
    <row r="191" spans="2:5" s="5" customFormat="1" ht="24" customHeight="1">
      <c r="B191" s="49" t="s">
        <v>160</v>
      </c>
      <c r="C191" s="43">
        <v>1954</v>
      </c>
      <c r="D191" s="44"/>
      <c r="E191" s="47"/>
    </row>
    <row r="192" spans="2:5" s="5" customFormat="1" ht="24" customHeight="1">
      <c r="B192" s="49" t="s">
        <v>161</v>
      </c>
      <c r="C192" s="43">
        <v>24794</v>
      </c>
      <c r="D192" s="44"/>
      <c r="E192" s="47"/>
    </row>
    <row r="193" spans="2:5" s="5" customFormat="1" ht="24" customHeight="1">
      <c r="B193" s="49" t="s">
        <v>162</v>
      </c>
      <c r="C193" s="43">
        <v>474</v>
      </c>
      <c r="D193" s="44"/>
      <c r="E193" s="47"/>
    </row>
    <row r="194" spans="2:5" s="5" customFormat="1" ht="24" customHeight="1">
      <c r="B194" s="59" t="s">
        <v>163</v>
      </c>
      <c r="C194" s="51">
        <v>9612</v>
      </c>
      <c r="D194" s="25"/>
      <c r="E194" s="52"/>
    </row>
    <row r="195" spans="2:5" s="5" customFormat="1" ht="24" customHeight="1">
      <c r="B195" s="60" t="s">
        <v>164</v>
      </c>
      <c r="C195" s="54">
        <v>20716</v>
      </c>
      <c r="D195" s="22"/>
      <c r="E195" s="45"/>
    </row>
    <row r="196" spans="2:5" s="5" customFormat="1" ht="24" customHeight="1">
      <c r="B196" s="62" t="s">
        <v>165</v>
      </c>
      <c r="C196" s="43">
        <v>10307</v>
      </c>
      <c r="D196" s="44"/>
      <c r="E196" s="61"/>
    </row>
    <row r="197" spans="2:5" s="5" customFormat="1" ht="24" customHeight="1">
      <c r="B197" s="49" t="s">
        <v>166</v>
      </c>
      <c r="C197" s="43">
        <v>10000</v>
      </c>
      <c r="D197" s="44"/>
      <c r="E197" s="47"/>
    </row>
    <row r="198" spans="2:5" s="5" customFormat="1" ht="24" customHeight="1">
      <c r="B198" s="49" t="s">
        <v>167</v>
      </c>
      <c r="C198" s="43">
        <v>307</v>
      </c>
      <c r="D198" s="44"/>
      <c r="E198" s="47"/>
    </row>
    <row r="199" spans="2:5" s="5" customFormat="1" ht="24" customHeight="1">
      <c r="B199" s="49" t="s">
        <v>168</v>
      </c>
      <c r="C199" s="43">
        <v>82377</v>
      </c>
      <c r="D199" s="44"/>
      <c r="E199" s="47"/>
    </row>
    <row r="200" spans="2:5" s="5" customFormat="1" ht="24" customHeight="1">
      <c r="B200" s="49" t="s">
        <v>169</v>
      </c>
      <c r="C200" s="43">
        <v>82377.359819</v>
      </c>
      <c r="D200" s="44"/>
      <c r="E200" s="47"/>
    </row>
    <row r="201" spans="2:5" s="5" customFormat="1" ht="24" customHeight="1">
      <c r="B201" s="49" t="s">
        <v>170</v>
      </c>
      <c r="C201" s="43">
        <v>2879</v>
      </c>
      <c r="D201" s="44"/>
      <c r="E201" s="47"/>
    </row>
    <row r="202" spans="2:5" s="5" customFormat="1" ht="24" customHeight="1">
      <c r="B202" s="49" t="s">
        <v>171</v>
      </c>
      <c r="C202" s="43">
        <v>2879</v>
      </c>
      <c r="D202" s="44"/>
      <c r="E202" s="47"/>
    </row>
    <row r="203" spans="2:5" s="5" customFormat="1" ht="24" customHeight="1">
      <c r="B203" s="49" t="s">
        <v>172</v>
      </c>
      <c r="C203" s="43">
        <v>70494</v>
      </c>
      <c r="D203" s="44"/>
      <c r="E203" s="47"/>
    </row>
    <row r="204" spans="2:5" s="5" customFormat="1" ht="24" customHeight="1">
      <c r="B204" s="49" t="s">
        <v>173</v>
      </c>
      <c r="C204" s="43">
        <v>70494</v>
      </c>
      <c r="D204" s="44"/>
      <c r="E204" s="47"/>
    </row>
    <row r="205" spans="2:5" s="5" customFormat="1" ht="42" customHeight="1">
      <c r="B205" s="40" t="s">
        <v>256</v>
      </c>
      <c r="C205" s="41">
        <v>38521</v>
      </c>
      <c r="D205" s="31">
        <f>C205/C5</f>
        <v>0.025769140716459846</v>
      </c>
      <c r="E205" s="39" t="s">
        <v>271</v>
      </c>
    </row>
    <row r="206" spans="2:5" s="5" customFormat="1" ht="24" customHeight="1">
      <c r="B206" s="49" t="s">
        <v>174</v>
      </c>
      <c r="C206" s="43">
        <v>3918</v>
      </c>
      <c r="D206" s="44"/>
      <c r="E206" s="47"/>
    </row>
    <row r="207" spans="2:5" s="5" customFormat="1" ht="24" customHeight="1">
      <c r="B207" s="49" t="s">
        <v>159</v>
      </c>
      <c r="C207" s="43">
        <v>446</v>
      </c>
      <c r="D207" s="44"/>
      <c r="E207" s="47"/>
    </row>
    <row r="208" spans="2:5" s="5" customFormat="1" ht="24" customHeight="1">
      <c r="B208" s="49" t="s">
        <v>175</v>
      </c>
      <c r="C208" s="43">
        <v>790</v>
      </c>
      <c r="D208" s="44"/>
      <c r="E208" s="47"/>
    </row>
    <row r="209" spans="2:5" s="5" customFormat="1" ht="24" customHeight="1">
      <c r="B209" s="49" t="s">
        <v>176</v>
      </c>
      <c r="C209" s="43">
        <v>25</v>
      </c>
      <c r="D209" s="44"/>
      <c r="E209" s="47"/>
    </row>
    <row r="210" spans="2:5" s="5" customFormat="1" ht="24" customHeight="1">
      <c r="B210" s="49" t="s">
        <v>177</v>
      </c>
      <c r="C210" s="43">
        <v>2657</v>
      </c>
      <c r="D210" s="44"/>
      <c r="E210" s="47"/>
    </row>
    <row r="211" spans="2:5" s="5" customFormat="1" ht="24" customHeight="1">
      <c r="B211" s="49" t="s">
        <v>178</v>
      </c>
      <c r="C211" s="43">
        <v>1773</v>
      </c>
      <c r="D211" s="44"/>
      <c r="E211" s="47"/>
    </row>
    <row r="212" spans="2:5" s="5" customFormat="1" ht="24" customHeight="1">
      <c r="B212" s="49" t="s">
        <v>159</v>
      </c>
      <c r="C212" s="43">
        <v>444</v>
      </c>
      <c r="D212" s="44"/>
      <c r="E212" s="47"/>
    </row>
    <row r="213" spans="2:5" s="5" customFormat="1" ht="24" customHeight="1">
      <c r="B213" s="49" t="s">
        <v>179</v>
      </c>
      <c r="C213" s="43">
        <v>439</v>
      </c>
      <c r="D213" s="44"/>
      <c r="E213" s="47"/>
    </row>
    <row r="214" spans="2:5" s="5" customFormat="1" ht="24" customHeight="1">
      <c r="B214" s="49" t="s">
        <v>180</v>
      </c>
      <c r="C214" s="43">
        <v>15</v>
      </c>
      <c r="D214" s="44"/>
      <c r="E214" s="47"/>
    </row>
    <row r="215" spans="2:5" s="5" customFormat="1" ht="24" customHeight="1">
      <c r="B215" s="49" t="s">
        <v>181</v>
      </c>
      <c r="C215" s="43">
        <v>106</v>
      </c>
      <c r="D215" s="44"/>
      <c r="E215" s="47"/>
    </row>
    <row r="216" spans="2:5" s="5" customFormat="1" ht="24" customHeight="1">
      <c r="B216" s="49" t="s">
        <v>182</v>
      </c>
      <c r="C216" s="43">
        <v>65</v>
      </c>
      <c r="D216" s="44"/>
      <c r="E216" s="47"/>
    </row>
    <row r="217" spans="2:5" s="5" customFormat="1" ht="24" customHeight="1">
      <c r="B217" s="49" t="s">
        <v>229</v>
      </c>
      <c r="C217" s="43">
        <v>623</v>
      </c>
      <c r="D217" s="44"/>
      <c r="E217" s="47"/>
    </row>
    <row r="218" spans="2:5" s="5" customFormat="1" ht="24" customHeight="1">
      <c r="B218" s="49" t="s">
        <v>183</v>
      </c>
      <c r="C218" s="43">
        <v>81</v>
      </c>
      <c r="D218" s="44"/>
      <c r="E218" s="47"/>
    </row>
    <row r="219" spans="2:5" s="5" customFormat="1" ht="24" customHeight="1">
      <c r="B219" s="49" t="s">
        <v>184</v>
      </c>
      <c r="C219" s="43">
        <v>25730</v>
      </c>
      <c r="D219" s="44"/>
      <c r="E219" s="47"/>
    </row>
    <row r="220" spans="2:5" s="5" customFormat="1" ht="24" customHeight="1">
      <c r="B220" s="49" t="s">
        <v>185</v>
      </c>
      <c r="C220" s="43">
        <v>872</v>
      </c>
      <c r="D220" s="44"/>
      <c r="E220" s="47"/>
    </row>
    <row r="221" spans="2:5" s="5" customFormat="1" ht="24" customHeight="1">
      <c r="B221" s="59" t="s">
        <v>186</v>
      </c>
      <c r="C221" s="51">
        <v>165</v>
      </c>
      <c r="D221" s="25"/>
      <c r="E221" s="57"/>
    </row>
    <row r="222" spans="2:5" s="5" customFormat="1" ht="24" customHeight="1">
      <c r="B222" s="60" t="s">
        <v>187</v>
      </c>
      <c r="C222" s="54">
        <v>17921</v>
      </c>
      <c r="D222" s="22"/>
      <c r="E222" s="45"/>
    </row>
    <row r="223" spans="2:5" s="5" customFormat="1" ht="24" customHeight="1">
      <c r="B223" s="49" t="s">
        <v>188</v>
      </c>
      <c r="C223" s="43">
        <v>140</v>
      </c>
      <c r="D223" s="44"/>
      <c r="E223" s="61"/>
    </row>
    <row r="224" spans="2:5" s="5" customFormat="1" ht="24" customHeight="1">
      <c r="B224" s="49" t="s">
        <v>189</v>
      </c>
      <c r="C224" s="43">
        <v>180</v>
      </c>
      <c r="D224" s="44"/>
      <c r="E224" s="47"/>
    </row>
    <row r="225" spans="2:5" s="5" customFormat="1" ht="24" customHeight="1">
      <c r="B225" s="49" t="s">
        <v>190</v>
      </c>
      <c r="C225" s="43">
        <v>1906</v>
      </c>
      <c r="D225" s="44"/>
      <c r="E225" s="47"/>
    </row>
    <row r="226" spans="2:5" s="5" customFormat="1" ht="24" customHeight="1">
      <c r="B226" s="49" t="s">
        <v>191</v>
      </c>
      <c r="C226" s="43">
        <v>4546</v>
      </c>
      <c r="D226" s="44"/>
      <c r="E226" s="47"/>
    </row>
    <row r="227" spans="2:5" s="5" customFormat="1" ht="24" customHeight="1">
      <c r="B227" s="49" t="s">
        <v>192</v>
      </c>
      <c r="C227" s="43">
        <v>5100</v>
      </c>
      <c r="D227" s="44"/>
      <c r="E227" s="47"/>
    </row>
    <row r="228" spans="2:5" s="5" customFormat="1" ht="24" customHeight="1">
      <c r="B228" s="49" t="s">
        <v>193</v>
      </c>
      <c r="C228" s="43">
        <v>3000</v>
      </c>
      <c r="D228" s="44"/>
      <c r="E228" s="47"/>
    </row>
    <row r="229" spans="2:5" s="5" customFormat="1" ht="24" customHeight="1">
      <c r="B229" s="49" t="s">
        <v>194</v>
      </c>
      <c r="C229" s="43">
        <v>2100</v>
      </c>
      <c r="D229" s="44"/>
      <c r="E229" s="47"/>
    </row>
    <row r="230" spans="2:5" s="5" customFormat="1" ht="24" customHeight="1">
      <c r="B230" s="49" t="s">
        <v>195</v>
      </c>
      <c r="C230" s="43">
        <v>2000</v>
      </c>
      <c r="D230" s="44"/>
      <c r="E230" s="47"/>
    </row>
    <row r="231" spans="2:5" s="5" customFormat="1" ht="24" customHeight="1">
      <c r="B231" s="49" t="s">
        <v>196</v>
      </c>
      <c r="C231" s="43">
        <v>2000</v>
      </c>
      <c r="D231" s="44"/>
      <c r="E231" s="47"/>
    </row>
    <row r="232" spans="2:5" s="5" customFormat="1" ht="33.75" customHeight="1">
      <c r="B232" s="40" t="s">
        <v>220</v>
      </c>
      <c r="C232" s="41">
        <v>42708</v>
      </c>
      <c r="D232" s="31">
        <f>C232/C5</f>
        <v>0.028570090644546277</v>
      </c>
      <c r="E232" s="39" t="s">
        <v>263</v>
      </c>
    </row>
    <row r="233" spans="2:5" s="5" customFormat="1" ht="24" customHeight="1">
      <c r="B233" s="49" t="s">
        <v>197</v>
      </c>
      <c r="C233" s="43">
        <v>708</v>
      </c>
      <c r="D233" s="44"/>
      <c r="E233" s="47"/>
    </row>
    <row r="234" spans="2:5" s="5" customFormat="1" ht="24" customHeight="1">
      <c r="B234" s="49" t="s">
        <v>159</v>
      </c>
      <c r="C234" s="43">
        <v>198</v>
      </c>
      <c r="D234" s="44"/>
      <c r="E234" s="47"/>
    </row>
    <row r="235" spans="2:5" s="5" customFormat="1" ht="24" customHeight="1">
      <c r="B235" s="49" t="s">
        <v>160</v>
      </c>
      <c r="C235" s="43">
        <v>110</v>
      </c>
      <c r="D235" s="44"/>
      <c r="E235" s="47"/>
    </row>
    <row r="236" spans="2:5" s="5" customFormat="1" ht="24" customHeight="1">
      <c r="B236" s="49" t="s">
        <v>198</v>
      </c>
      <c r="C236" s="43">
        <v>400</v>
      </c>
      <c r="D236" s="44"/>
      <c r="E236" s="47"/>
    </row>
    <row r="237" spans="2:5" s="5" customFormat="1" ht="24" customHeight="1">
      <c r="B237" s="49" t="s">
        <v>199</v>
      </c>
      <c r="C237" s="43">
        <v>42000</v>
      </c>
      <c r="D237" s="44"/>
      <c r="E237" s="47"/>
    </row>
    <row r="238" spans="2:5" s="5" customFormat="1" ht="24" customHeight="1">
      <c r="B238" s="49" t="s">
        <v>200</v>
      </c>
      <c r="C238" s="43">
        <v>42000</v>
      </c>
      <c r="D238" s="44"/>
      <c r="E238" s="47"/>
    </row>
    <row r="239" spans="2:5" s="5" customFormat="1" ht="24" customHeight="1">
      <c r="B239" s="40" t="s">
        <v>221</v>
      </c>
      <c r="C239" s="41">
        <v>2929</v>
      </c>
      <c r="D239" s="31"/>
      <c r="E239" s="39"/>
    </row>
    <row r="240" spans="2:5" s="5" customFormat="1" ht="24" customHeight="1">
      <c r="B240" s="49" t="s">
        <v>201</v>
      </c>
      <c r="C240" s="43">
        <v>2679</v>
      </c>
      <c r="D240" s="44"/>
      <c r="E240" s="47"/>
    </row>
    <row r="241" spans="2:5" s="5" customFormat="1" ht="24" customHeight="1">
      <c r="B241" s="49" t="s">
        <v>202</v>
      </c>
      <c r="C241" s="43">
        <v>250</v>
      </c>
      <c r="D241" s="44"/>
      <c r="E241" s="47"/>
    </row>
    <row r="242" spans="2:5" s="5" customFormat="1" ht="24" customHeight="1">
      <c r="B242" s="40" t="s">
        <v>222</v>
      </c>
      <c r="C242" s="41">
        <v>224</v>
      </c>
      <c r="D242" s="31">
        <f>C242/C5</f>
        <v>0.00014984781081713884</v>
      </c>
      <c r="E242" s="39"/>
    </row>
    <row r="243" spans="2:5" s="5" customFormat="1" ht="24" customHeight="1">
      <c r="B243" s="49" t="s">
        <v>203</v>
      </c>
      <c r="C243" s="43">
        <v>104</v>
      </c>
      <c r="D243" s="44"/>
      <c r="E243" s="47"/>
    </row>
    <row r="244" spans="2:5" s="5" customFormat="1" ht="24" customHeight="1">
      <c r="B244" s="49" t="s">
        <v>204</v>
      </c>
      <c r="C244" s="43">
        <v>120</v>
      </c>
      <c r="D244" s="44"/>
      <c r="E244" s="47"/>
    </row>
    <row r="245" spans="2:5" s="5" customFormat="1" ht="32.25" customHeight="1">
      <c r="B245" s="40" t="s">
        <v>223</v>
      </c>
      <c r="C245" s="41">
        <v>3500</v>
      </c>
      <c r="D245" s="31">
        <f>C245/C5</f>
        <v>0.0023413720440177946</v>
      </c>
      <c r="E245" s="39" t="s">
        <v>265</v>
      </c>
    </row>
    <row r="246" spans="2:5" s="5" customFormat="1" ht="24" customHeight="1">
      <c r="B246" s="49" t="s">
        <v>205</v>
      </c>
      <c r="C246" s="43">
        <v>3500</v>
      </c>
      <c r="D246" s="44"/>
      <c r="E246" s="47"/>
    </row>
    <row r="247" spans="2:5" s="5" customFormat="1" ht="24" customHeight="1">
      <c r="B247" s="40" t="s">
        <v>224</v>
      </c>
      <c r="C247" s="41">
        <v>2924</v>
      </c>
      <c r="D247" s="31">
        <f>C247/C5</f>
        <v>0.0019560491019165803</v>
      </c>
      <c r="E247" s="39"/>
    </row>
    <row r="248" spans="2:5" s="5" customFormat="1" ht="24" customHeight="1">
      <c r="B248" s="40" t="s">
        <v>206</v>
      </c>
      <c r="C248" s="41">
        <v>2924</v>
      </c>
      <c r="D248" s="31"/>
      <c r="E248" s="39"/>
    </row>
    <row r="249" spans="2:5" s="5" customFormat="1" ht="48" customHeight="1">
      <c r="B249" s="66" t="s">
        <v>225</v>
      </c>
      <c r="C249" s="41">
        <f>C250+C252+C255</f>
        <v>45037</v>
      </c>
      <c r="D249" s="31">
        <f>C249/C5</f>
        <v>0.03012810649897983</v>
      </c>
      <c r="E249" s="67" t="s">
        <v>261</v>
      </c>
    </row>
    <row r="250" spans="2:5" s="5" customFormat="1" ht="24" customHeight="1">
      <c r="B250" s="49" t="s">
        <v>207</v>
      </c>
      <c r="C250" s="43">
        <v>169</v>
      </c>
      <c r="D250" s="44"/>
      <c r="E250" s="47"/>
    </row>
    <row r="251" spans="2:5" s="5" customFormat="1" ht="24" customHeight="1">
      <c r="B251" s="49" t="s">
        <v>208</v>
      </c>
      <c r="C251" s="43">
        <v>169</v>
      </c>
      <c r="D251" s="44"/>
      <c r="E251" s="47"/>
    </row>
    <row r="252" spans="2:5" s="5" customFormat="1" ht="24" customHeight="1">
      <c r="B252" s="49" t="s">
        <v>209</v>
      </c>
      <c r="C252" s="43">
        <f>SUM(C253:C254)</f>
        <v>44600</v>
      </c>
      <c r="D252" s="44"/>
      <c r="E252" s="47"/>
    </row>
    <row r="253" spans="2:5" s="5" customFormat="1" ht="24" customHeight="1">
      <c r="B253" s="49" t="s">
        <v>210</v>
      </c>
      <c r="C253" s="43">
        <v>16600</v>
      </c>
      <c r="D253" s="44"/>
      <c r="E253" s="47"/>
    </row>
    <row r="254" spans="2:5" s="5" customFormat="1" ht="24" customHeight="1">
      <c r="B254" s="49" t="s">
        <v>250</v>
      </c>
      <c r="C254" s="43">
        <v>28000</v>
      </c>
      <c r="D254" s="44"/>
      <c r="E254" s="47"/>
    </row>
    <row r="255" spans="2:5" s="5" customFormat="1" ht="24" customHeight="1">
      <c r="B255" s="49" t="s">
        <v>211</v>
      </c>
      <c r="C255" s="43">
        <v>268</v>
      </c>
      <c r="D255" s="44"/>
      <c r="E255" s="47"/>
    </row>
    <row r="256" spans="2:5" s="5" customFormat="1" ht="24" customHeight="1">
      <c r="B256" s="49" t="s">
        <v>212</v>
      </c>
      <c r="C256" s="51">
        <v>268</v>
      </c>
      <c r="D256" s="25"/>
      <c r="E256" s="57"/>
    </row>
    <row r="257" spans="2:5" s="5" customFormat="1" ht="35.25" customHeight="1">
      <c r="B257" s="68" t="s">
        <v>226</v>
      </c>
      <c r="C257" s="41">
        <v>2800</v>
      </c>
      <c r="D257" s="31">
        <f>C257/C5</f>
        <v>0.0018730976352142356</v>
      </c>
      <c r="E257" s="39" t="s">
        <v>266</v>
      </c>
    </row>
    <row r="258" spans="2:5" s="5" customFormat="1" ht="24" customHeight="1">
      <c r="B258" s="40" t="s">
        <v>262</v>
      </c>
      <c r="C258" s="43">
        <v>2800</v>
      </c>
      <c r="D258" s="44"/>
      <c r="E258" s="47"/>
    </row>
    <row r="259" spans="2:5" s="5" customFormat="1" ht="24" customHeight="1">
      <c r="B259" s="40" t="s">
        <v>227</v>
      </c>
      <c r="C259" s="41">
        <v>30000</v>
      </c>
      <c r="D259" s="31">
        <f>C259/C5</f>
        <v>0.02006890323443824</v>
      </c>
      <c r="E259" s="39"/>
    </row>
    <row r="260" spans="2:5" s="5" customFormat="1" ht="24" customHeight="1">
      <c r="B260" s="40" t="s">
        <v>228</v>
      </c>
      <c r="C260" s="41">
        <v>335490</v>
      </c>
      <c r="D260" s="31">
        <f>C260/C5</f>
        <v>0.2244305448707228</v>
      </c>
      <c r="E260" s="39"/>
    </row>
    <row r="261" spans="2:5" s="5" customFormat="1" ht="24" customHeight="1">
      <c r="B261" s="59" t="s">
        <v>257</v>
      </c>
      <c r="C261" s="51">
        <v>335490</v>
      </c>
      <c r="D261" s="25"/>
      <c r="E261" s="47"/>
    </row>
    <row r="262" spans="2:5" ht="24" customHeight="1">
      <c r="B262" s="69" t="s">
        <v>248</v>
      </c>
      <c r="C262" s="70">
        <v>65250</v>
      </c>
      <c r="D262" s="71"/>
      <c r="E262" s="39"/>
    </row>
    <row r="263" spans="2:5" ht="24" customHeight="1">
      <c r="B263" s="72" t="s">
        <v>249</v>
      </c>
      <c r="C263" s="70">
        <f>C262+C5</f>
        <v>1560100</v>
      </c>
      <c r="D263" s="73"/>
      <c r="E263" s="39"/>
    </row>
    <row r="264" spans="2:5" ht="93.75" customHeight="1">
      <c r="B264" s="88" t="s">
        <v>280</v>
      </c>
      <c r="C264" s="88"/>
      <c r="D264" s="88"/>
      <c r="E264" s="88"/>
    </row>
  </sheetData>
  <sheetProtection/>
  <mergeCells count="3">
    <mergeCell ref="B264:E264"/>
    <mergeCell ref="B2:E2"/>
    <mergeCell ref="B3:E3"/>
  </mergeCells>
  <printOptions/>
  <pageMargins left="0.35433070866141736" right="0.2755905511811024" top="0.984251968503937" bottom="0.984251968503937" header="0.5118110236220472" footer="0.5118110236220472"/>
  <pageSetup firstPageNumber="20" useFirstPageNumber="1" horizontalDpi="600" verticalDpi="600" orientation="portrait" paperSize="9" r:id="rId3"/>
  <headerFooter alignWithMargins="0">
    <oddFooter xml:space="preserve">&amp;C &amp;"Times New Roman,常规"&amp;9&amp;P&amp;"宋体,常规"&amp;12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H18" sqref="H18"/>
    </sheetView>
  </sheetViews>
  <sheetFormatPr defaultColWidth="9.00390625" defaultRowHeight="14.25"/>
  <cols>
    <col min="2" max="2" width="9.25390625" style="0" bestFit="1" customWidth="1"/>
    <col min="3" max="3" width="9.50390625" style="0" customWidth="1"/>
    <col min="4" max="4" width="9.125" style="0" bestFit="1" customWidth="1"/>
    <col min="5" max="5" width="9.25390625" style="0" bestFit="1" customWidth="1"/>
    <col min="6" max="6" width="6.50390625" style="0" customWidth="1"/>
  </cols>
  <sheetData>
    <row r="1" spans="1:6" s="1" customFormat="1" ht="18" customHeight="1">
      <c r="A1" s="91" t="s">
        <v>293</v>
      </c>
      <c r="B1" s="91"/>
      <c r="C1" s="91"/>
      <c r="D1" s="91"/>
      <c r="E1" s="91"/>
      <c r="F1" s="91"/>
    </row>
    <row r="2" spans="1:6" ht="23.25" customHeight="1">
      <c r="A2" s="93" t="s">
        <v>294</v>
      </c>
      <c r="B2" s="93"/>
      <c r="C2" s="93"/>
      <c r="D2" s="93"/>
      <c r="E2" s="93"/>
      <c r="F2" s="93"/>
    </row>
    <row r="3" spans="1:6" ht="20.25" customHeight="1" thickBot="1">
      <c r="A3" s="94" t="s">
        <v>292</v>
      </c>
      <c r="B3" s="94"/>
      <c r="C3" s="94"/>
      <c r="D3" s="94"/>
      <c r="E3" s="94"/>
      <c r="F3" s="94"/>
    </row>
    <row r="4" spans="1:6" ht="20.25" customHeight="1">
      <c r="A4" s="98"/>
      <c r="B4" s="95" t="s">
        <v>281</v>
      </c>
      <c r="C4" s="95" t="s">
        <v>282</v>
      </c>
      <c r="D4" s="101" t="s">
        <v>283</v>
      </c>
      <c r="E4" s="102"/>
      <c r="F4" s="95" t="s">
        <v>284</v>
      </c>
    </row>
    <row r="5" spans="1:6" ht="15" customHeight="1" thickBot="1">
      <c r="A5" s="99"/>
      <c r="B5" s="96"/>
      <c r="C5" s="96"/>
      <c r="D5" s="103"/>
      <c r="E5" s="104"/>
      <c r="F5" s="96"/>
    </row>
    <row r="6" spans="1:6" ht="35.25" thickBot="1">
      <c r="A6" s="100"/>
      <c r="B6" s="97"/>
      <c r="C6" s="97"/>
      <c r="D6" s="78" t="s">
        <v>285</v>
      </c>
      <c r="E6" s="78" t="s">
        <v>286</v>
      </c>
      <c r="F6" s="97"/>
    </row>
    <row r="7" spans="1:6" ht="27.75" customHeight="1" thickBot="1">
      <c r="A7" s="79" t="s">
        <v>287</v>
      </c>
      <c r="B7" s="80">
        <v>21692.72</v>
      </c>
      <c r="C7" s="80">
        <v>292.75</v>
      </c>
      <c r="D7" s="80">
        <v>1342</v>
      </c>
      <c r="E7" s="80">
        <v>17802.53</v>
      </c>
      <c r="F7" s="80">
        <v>2255.44</v>
      </c>
    </row>
    <row r="8" spans="1:6" s="77" customFormat="1" ht="40.5" customHeight="1">
      <c r="A8" s="105" t="s">
        <v>288</v>
      </c>
      <c r="B8" s="105"/>
      <c r="C8" s="105"/>
      <c r="D8" s="105"/>
      <c r="E8" s="105"/>
      <c r="F8" s="105"/>
    </row>
    <row r="9" spans="1:6" s="77" customFormat="1" ht="42.75" customHeight="1">
      <c r="A9" s="92" t="s">
        <v>289</v>
      </c>
      <c r="B9" s="92"/>
      <c r="C9" s="92"/>
      <c r="D9" s="92"/>
      <c r="E9" s="92"/>
      <c r="F9" s="92"/>
    </row>
    <row r="10" spans="1:6" s="77" customFormat="1" ht="40.5" customHeight="1">
      <c r="A10" s="92" t="s">
        <v>290</v>
      </c>
      <c r="B10" s="92"/>
      <c r="C10" s="92"/>
      <c r="D10" s="92"/>
      <c r="E10" s="92"/>
      <c r="F10" s="92"/>
    </row>
    <row r="11" spans="1:6" s="77" customFormat="1" ht="71.25" customHeight="1">
      <c r="A11" s="92" t="s">
        <v>291</v>
      </c>
      <c r="B11" s="92"/>
      <c r="C11" s="92"/>
      <c r="D11" s="92"/>
      <c r="E11" s="92"/>
      <c r="F11" s="92"/>
    </row>
    <row r="12" s="77" customFormat="1" ht="14.25"/>
  </sheetData>
  <mergeCells count="12">
    <mergeCell ref="A8:F8"/>
    <mergeCell ref="A9:F9"/>
    <mergeCell ref="A1:F1"/>
    <mergeCell ref="A10:F10"/>
    <mergeCell ref="A11:F11"/>
    <mergeCell ref="A2:F2"/>
    <mergeCell ref="A3:F3"/>
    <mergeCell ref="B4:B6"/>
    <mergeCell ref="C4:C6"/>
    <mergeCell ref="F4:F6"/>
    <mergeCell ref="A4:A6"/>
    <mergeCell ref="D4:E5"/>
  </mergeCells>
  <printOptions/>
  <pageMargins left="0.75" right="0.75" top="1" bottom="1" header="0.5" footer="0.5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2014-05-09T09:23:41Z</cp:lastPrinted>
  <dcterms:created xsi:type="dcterms:W3CDTF">2010-12-20T01:18:17Z</dcterms:created>
  <dcterms:modified xsi:type="dcterms:W3CDTF">2014-05-09T09:28:17Z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